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75A38213-F25C-4FA1-B536-C22DE8F73BDD}" xr6:coauthVersionLast="47" xr6:coauthVersionMax="47" xr10:uidLastSave="{00000000-0000-0000-0000-000000000000}"/>
  <bookViews>
    <workbookView xWindow="-120" yWindow="-120" windowWidth="29040" windowHeight="15840" tabRatio="724" xr2:uid="{DDDF37E6-5970-4135-892F-0446B1C64AE9}"/>
  </bookViews>
  <sheets>
    <sheet name="A-G Completion Apport FY21" sheetId="1" r:id="rId1"/>
    <sheet name="A-G Completion County" sheetId="2" r:id="rId2"/>
  </sheets>
  <definedNames>
    <definedName name="_1_2005_06_RE_CERTIFICATIO" localSheetId="0">#REF!</definedName>
    <definedName name="_1_2005_06_RE_CERTIFICATIO" localSheetId="1">#REF!</definedName>
    <definedName name="_1_2005_06_RE_CERTIFICATIO">#REF!</definedName>
    <definedName name="_xlnm._FilterDatabase" localSheetId="0" hidden="1">'A-G Completion Apport FY21'!$A$4:$J$1052</definedName>
    <definedName name="_xlnm._FilterDatabase" localSheetId="1" hidden="1">'A-G Completion County'!$A$2</definedName>
    <definedName name="CALSTARS_to_FI_Cal_Crosswalk" localSheetId="0">#REF!</definedName>
    <definedName name="CALSTARS_to_FI_Cal_Crosswalk" localSheetId="1">#REF!</definedName>
    <definedName name="CALSTARS_to_FI_Cal_Crosswalk">#REF!</definedName>
    <definedName name="CharterInfoReport" localSheetId="0">#REF!</definedName>
    <definedName name="CharterInfoReport" localSheetId="1">#REF!</definedName>
    <definedName name="CharterInfoReport">#REF!</definedName>
    <definedName name="closed" localSheetId="0">#REF!</definedName>
    <definedName name="closed" localSheetId="1">#REF!</definedName>
    <definedName name="closed">#REF!</definedName>
    <definedName name="closed_cs">#REF!</definedName>
    <definedName name="CNIPS" localSheetId="0">#REF!</definedName>
    <definedName name="CNIPS" localSheetId="1">#REF!</definedName>
    <definedName name="CNIPS">#REF!</definedName>
    <definedName name="CNVAP" localSheetId="0">#REF!</definedName>
    <definedName name="CNVAP" localSheetId="1">#REF!</definedName>
    <definedName name="CNVAP">#REF!</definedName>
    <definedName name="Crosswalk" localSheetId="0">#REF!</definedName>
    <definedName name="Crosswalk" localSheetId="1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 localSheetId="0">#REF!</definedName>
    <definedName name="EMP" localSheetId="1">#REF!</definedName>
    <definedName name="EMP">#REF!</definedName>
    <definedName name="ENC" localSheetId="0">#REF!</definedName>
    <definedName name="ENC" localSheetId="1">#REF!</definedName>
    <definedName name="ENC">#REF!</definedName>
    <definedName name="epa">#REF!</definedName>
    <definedName name="GOV" localSheetId="0">#REF!</definedName>
    <definedName name="GOV" localSheetId="1">#REF!</definedName>
    <definedName name="GOV">#REF!</definedName>
    <definedName name="Merge_ELPD_Base_Data3" localSheetId="0">#REF!</definedName>
    <definedName name="Merge_ELPD_Base_Data3" localSheetId="1">#REF!</definedName>
    <definedName name="Merge_ELPD_Base_Data3">#REF!</definedName>
    <definedName name="Merged_CBEDS_Charter_Data" localSheetId="0">#REF!</definedName>
    <definedName name="Merged_CBEDS_Charter_Data" localSheetId="1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0">'A-G Completion Apport FY21'!$A$1:$L$1056</definedName>
    <definedName name="_xlnm.Print_Titles" localSheetId="0">'A-G Completion Apport FY21'!$1:$4</definedName>
    <definedName name="_xlnm.Print_Titles" localSheetId="1">'A-G Completion County'!$2:$3</definedName>
    <definedName name="qry_08_09_AdjSchLvl___Dist___LFs" localSheetId="0">#REF!</definedName>
    <definedName name="qry_08_09_AdjSchLvl___Dist___LFs" localSheetId="1">#REF!</definedName>
    <definedName name="qry_08_09_AdjSchLvl___Dist___LFs">#REF!</definedName>
    <definedName name="qry_aggr2007_Teacher_ct_to_LEA_level" localSheetId="0">#REF!</definedName>
    <definedName name="qry_aggr2007_Teacher_ct_to_LEA_level" localSheetId="1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 localSheetId="1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 localSheetId="0">#REF!</definedName>
    <definedName name="Vendor_Match_Results" localSheetId="1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52" i="1" l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1053" i="1" l="1"/>
  <c r="D61" i="2" l="1"/>
  <c r="S1053" i="1" l="1"/>
  <c r="R1053" i="1"/>
  <c r="Q1053" i="1"/>
  <c r="P1053" i="1"/>
  <c r="N1053" i="1"/>
  <c r="M1053" i="1"/>
  <c r="L1053" i="1" l="1"/>
</calcChain>
</file>

<file path=xl/sharedStrings.xml><?xml version="1.0" encoding="utf-8"?>
<sst xmlns="http://schemas.openxmlformats.org/spreadsheetml/2006/main" count="10687" uniqueCount="4467">
  <si>
    <t>FI$Cal
Supplier ID</t>
  </si>
  <si>
    <t>FI$Cal
Address
Sequence
ID</t>
  </si>
  <si>
    <t>County
Code</t>
  </si>
  <si>
    <t>District
Code</t>
  </si>
  <si>
    <t>School
Code</t>
  </si>
  <si>
    <t>Local Educational Agency</t>
  </si>
  <si>
    <t>Alameda</t>
  </si>
  <si>
    <t>0000011784</t>
  </si>
  <si>
    <t>01</t>
  </si>
  <si>
    <t>61127</t>
  </si>
  <si>
    <t>0000000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</si>
  <si>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</si>
  <si>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</si>
  <si>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</si>
  <si>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</si>
  <si>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</si>
  <si>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</si>
  <si>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</si>
  <si>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</si>
  <si>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</si>
  <si>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61200</t>
  </si>
  <si>
    <t>Livermore Valley Joint Unified</t>
  </si>
  <si>
    <t>61275</t>
  </si>
  <si>
    <t>Piedmont City Unified</t>
  </si>
  <si>
    <t>61291</t>
  </si>
  <si>
    <t>San Leandro Unified</t>
  </si>
  <si>
    <t>75093</t>
  </si>
  <si>
    <t>Dublin Unified</t>
  </si>
  <si>
    <t>75101</t>
  </si>
  <si>
    <t>Pleasanton Unified</t>
  </si>
  <si>
    <t>Amador</t>
  </si>
  <si>
    <t>0000011786</t>
  </si>
  <si>
    <t>03</t>
  </si>
  <si>
    <t>10033</t>
  </si>
  <si>
    <t>Amador County Office of Education</t>
  </si>
  <si>
    <t>Butte</t>
  </si>
  <si>
    <t>04</t>
  </si>
  <si>
    <t>Calaveras</t>
  </si>
  <si>
    <t>0000011788</t>
  </si>
  <si>
    <t>05</t>
  </si>
  <si>
    <t>61564</t>
  </si>
  <si>
    <t>Calaveras Unified</t>
  </si>
  <si>
    <t>Contra Costa</t>
  </si>
  <si>
    <t>07</t>
  </si>
  <si>
    <t>61630</t>
  </si>
  <si>
    <t>Acalanes Union High</t>
  </si>
  <si>
    <t>61697</t>
  </si>
  <si>
    <t>John Swett Unified</t>
  </si>
  <si>
    <t>61739</t>
  </si>
  <si>
    <t>Martinez Unified</t>
  </si>
  <si>
    <t>61804</t>
  </si>
  <si>
    <t>San Ramon Valley Unified</t>
  </si>
  <si>
    <t>El Dorado</t>
  </si>
  <si>
    <t>0000011790</t>
  </si>
  <si>
    <t>09</t>
  </si>
  <si>
    <t>10090</t>
  </si>
  <si>
    <t>El Dorado County Office of Education</t>
  </si>
  <si>
    <t>61853</t>
  </si>
  <si>
    <t>El Dorado Union High</t>
  </si>
  <si>
    <t>73783</t>
  </si>
  <si>
    <t>Black Oak Mine Unified</t>
  </si>
  <si>
    <t>Fresno</t>
  </si>
  <si>
    <t>0000006842</t>
  </si>
  <si>
    <t>10</t>
  </si>
  <si>
    <t>62125</t>
  </si>
  <si>
    <t>Coalinga-Huron Unified</t>
  </si>
  <si>
    <t>62158</t>
  </si>
  <si>
    <t>Fowler Unified</t>
  </si>
  <si>
    <t>62430</t>
  </si>
  <si>
    <t>Selma Unified</t>
  </si>
  <si>
    <t>75127</t>
  </si>
  <si>
    <t>Mendota Unified</t>
  </si>
  <si>
    <t>Glenn</t>
  </si>
  <si>
    <t>0000011791</t>
  </si>
  <si>
    <t>11</t>
  </si>
  <si>
    <t>10116</t>
  </si>
  <si>
    <t>Glenn County Office of Education</t>
  </si>
  <si>
    <t>62596</t>
  </si>
  <si>
    <t>62646</t>
  </si>
  <si>
    <t>Princeton Joint Unified</t>
  </si>
  <si>
    <t>62653</t>
  </si>
  <si>
    <t>Stony Creek Joint Unified</t>
  </si>
  <si>
    <t>62661</t>
  </si>
  <si>
    <t>Willows Unified</t>
  </si>
  <si>
    <t>76562</t>
  </si>
  <si>
    <t>Hamilton Unified</t>
  </si>
  <si>
    <t>Humboldt</t>
  </si>
  <si>
    <t>0000011813</t>
  </si>
  <si>
    <t>12</t>
  </si>
  <si>
    <t>10124</t>
  </si>
  <si>
    <t>Humboldt County Office of Education</t>
  </si>
  <si>
    <t>62679</t>
  </si>
  <si>
    <t>75515</t>
  </si>
  <si>
    <t>Eureka City Schools</t>
  </si>
  <si>
    <t>Imperial</t>
  </si>
  <si>
    <t>0000011814</t>
  </si>
  <si>
    <t>13</t>
  </si>
  <si>
    <t>63214</t>
  </si>
  <si>
    <t>San Pasqual Valley Unified</t>
  </si>
  <si>
    <t>Kern</t>
  </si>
  <si>
    <t>0000040496</t>
  </si>
  <si>
    <t>15</t>
  </si>
  <si>
    <t>Kings</t>
  </si>
  <si>
    <t>16</t>
  </si>
  <si>
    <t>10165</t>
  </si>
  <si>
    <t>Kings County Office of Education</t>
  </si>
  <si>
    <t>63925</t>
  </si>
  <si>
    <t>Hanford Joint Union High</t>
  </si>
  <si>
    <t>63982</t>
  </si>
  <si>
    <t>Lemoore Union High</t>
  </si>
  <si>
    <t>Lake</t>
  </si>
  <si>
    <t>0000011819</t>
  </si>
  <si>
    <t>17</t>
  </si>
  <si>
    <t>10173</t>
  </si>
  <si>
    <t>Lake County Office of Education</t>
  </si>
  <si>
    <t>Lassen</t>
  </si>
  <si>
    <t>0000011821</t>
  </si>
  <si>
    <t>18</t>
  </si>
  <si>
    <t>64139</t>
  </si>
  <si>
    <t>Lassen Union High</t>
  </si>
  <si>
    <t>0000044132</t>
  </si>
  <si>
    <t>19</t>
  </si>
  <si>
    <t>10199</t>
  </si>
  <si>
    <t>Los Angeles County Office of Education</t>
  </si>
  <si>
    <t>64212</t>
  </si>
  <si>
    <t>ABC Unified</t>
  </si>
  <si>
    <t>64261</t>
  </si>
  <si>
    <t>Arcadia Unified</t>
  </si>
  <si>
    <t>64287</t>
  </si>
  <si>
    <t>Baldwin Park Unified</t>
  </si>
  <si>
    <t>64337</t>
  </si>
  <si>
    <t>Burbank Unified</t>
  </si>
  <si>
    <t>64659</t>
  </si>
  <si>
    <t>La Canada Unified</t>
  </si>
  <si>
    <t>64691</t>
  </si>
  <si>
    <t>64733</t>
  </si>
  <si>
    <t>Los Angeles Unified</t>
  </si>
  <si>
    <t>64774</t>
  </si>
  <si>
    <t>Lynwood Unified</t>
  </si>
  <si>
    <t>64808</t>
  </si>
  <si>
    <t>Montebello Unified</t>
  </si>
  <si>
    <t>64873</t>
  </si>
  <si>
    <t>Paramount Unified</t>
  </si>
  <si>
    <t>64881</t>
  </si>
  <si>
    <t>Pasadena Unified</t>
  </si>
  <si>
    <t>64980</t>
  </si>
  <si>
    <t>Santa Monica-Malibu Unified</t>
  </si>
  <si>
    <t>65029</t>
  </si>
  <si>
    <t>South Pasadena Unified</t>
  </si>
  <si>
    <t>65060</t>
  </si>
  <si>
    <t>Torrance Unified</t>
  </si>
  <si>
    <t>73437</t>
  </si>
  <si>
    <t>Compton Unified</t>
  </si>
  <si>
    <t>73445</t>
  </si>
  <si>
    <t>Hacienda la Puente Unified</t>
  </si>
  <si>
    <t>75713</t>
  </si>
  <si>
    <t>Alhambra Unified</t>
  </si>
  <si>
    <t>Madera</t>
  </si>
  <si>
    <t>0000011826</t>
  </si>
  <si>
    <t>20</t>
  </si>
  <si>
    <t>65243</t>
  </si>
  <si>
    <t>Madera Unified</t>
  </si>
  <si>
    <t>Marin</t>
  </si>
  <si>
    <t>21</t>
  </si>
  <si>
    <t>65466</t>
  </si>
  <si>
    <t>San Rafael City High</t>
  </si>
  <si>
    <t>Mendocino</t>
  </si>
  <si>
    <t>23</t>
  </si>
  <si>
    <t>65615</t>
  </si>
  <si>
    <t>Ukiah Unified</t>
  </si>
  <si>
    <t>73916</t>
  </si>
  <si>
    <t>Laytonville Unified</t>
  </si>
  <si>
    <t>Merced</t>
  </si>
  <si>
    <t>0000011831</t>
  </si>
  <si>
    <t>24</t>
  </si>
  <si>
    <t>65698</t>
  </si>
  <si>
    <t>Hilmar Unified</t>
  </si>
  <si>
    <t>65789</t>
  </si>
  <si>
    <t>Merced Union High</t>
  </si>
  <si>
    <t>73619</t>
  </si>
  <si>
    <t>Gustine Unified</t>
  </si>
  <si>
    <t>75317</t>
  </si>
  <si>
    <t>Dos Palos Oro Loma Joint Unified</t>
  </si>
  <si>
    <t>75366</t>
  </si>
  <si>
    <t>Delhi Unified</t>
  </si>
  <si>
    <t>Monterey</t>
  </si>
  <si>
    <t>0000008322</t>
  </si>
  <si>
    <t>27</t>
  </si>
  <si>
    <t>66159</t>
  </si>
  <si>
    <t>Salinas Union High</t>
  </si>
  <si>
    <t>75440</t>
  </si>
  <si>
    <t>Soledad Unified</t>
  </si>
  <si>
    <t>75473</t>
  </si>
  <si>
    <t>Gonzales Unified</t>
  </si>
  <si>
    <t>Napa</t>
  </si>
  <si>
    <t>0000011834</t>
  </si>
  <si>
    <t>28</t>
  </si>
  <si>
    <t>66266</t>
  </si>
  <si>
    <t>Napa Valley Unified</t>
  </si>
  <si>
    <t>Nevada</t>
  </si>
  <si>
    <t>0000011835</t>
  </si>
  <si>
    <t>29</t>
  </si>
  <si>
    <t>Orange</t>
  </si>
  <si>
    <t>0000012840</t>
  </si>
  <si>
    <t>30</t>
  </si>
  <si>
    <t>66431</t>
  </si>
  <si>
    <t>Anaheim Union High</t>
  </si>
  <si>
    <t>73924</t>
  </si>
  <si>
    <t>Los Alamitos Unified</t>
  </si>
  <si>
    <t>Placer</t>
  </si>
  <si>
    <t>0000012839</t>
  </si>
  <si>
    <t>31</t>
  </si>
  <si>
    <t>66928</t>
  </si>
  <si>
    <t>Roseville Joint Union High</t>
  </si>
  <si>
    <t>Riverside</t>
  </si>
  <si>
    <t>0000011837</t>
  </si>
  <si>
    <t>33</t>
  </si>
  <si>
    <t>67181</t>
  </si>
  <si>
    <t>Palo Verde Unified</t>
  </si>
  <si>
    <t>75242</t>
  </si>
  <si>
    <t>Val Verde Unified</t>
  </si>
  <si>
    <t>Sacramento</t>
  </si>
  <si>
    <t>34</t>
  </si>
  <si>
    <t>10348</t>
  </si>
  <si>
    <t>Sacramento County Office of Education</t>
  </si>
  <si>
    <t>67355</t>
  </si>
  <si>
    <t>Galt Joint Union High</t>
  </si>
  <si>
    <t>67413</t>
  </si>
  <si>
    <t>River Delta Joint Unified</t>
  </si>
  <si>
    <t>67421</t>
  </si>
  <si>
    <t>73973</t>
  </si>
  <si>
    <t>Center Joint Unified</t>
  </si>
  <si>
    <t>75283</t>
  </si>
  <si>
    <t>Natomas Unified</t>
  </si>
  <si>
    <t>San Bernardino</t>
  </si>
  <si>
    <t>0000011839</t>
  </si>
  <si>
    <t>36</t>
  </si>
  <si>
    <t>67868</t>
  </si>
  <si>
    <t>Rim of the World Unified</t>
  </si>
  <si>
    <t>73957</t>
  </si>
  <si>
    <t>Snowline Joint Unified</t>
  </si>
  <si>
    <t>San Diego</t>
  </si>
  <si>
    <t>0000007988</t>
  </si>
  <si>
    <t>37</t>
  </si>
  <si>
    <t>10371</t>
  </si>
  <si>
    <t>San Diego County Office of Education</t>
  </si>
  <si>
    <t>68031</t>
  </si>
  <si>
    <t>Coronado Unified</t>
  </si>
  <si>
    <t>68155</t>
  </si>
  <si>
    <t>68213</t>
  </si>
  <si>
    <t>Mountain Empire Unified</t>
  </si>
  <si>
    <t>68338</t>
  </si>
  <si>
    <t>San Diego Unified</t>
  </si>
  <si>
    <t>73791</t>
  </si>
  <si>
    <t>San Marcos Unified</t>
  </si>
  <si>
    <t>76851</t>
  </si>
  <si>
    <t>Bonsall Unified</t>
  </si>
  <si>
    <t>San Francisco</t>
  </si>
  <si>
    <t>0000011840</t>
  </si>
  <si>
    <t>38</t>
  </si>
  <si>
    <t>10389</t>
  </si>
  <si>
    <t>San Francisco County Office of Education</t>
  </si>
  <si>
    <t>San Joaquin</t>
  </si>
  <si>
    <t>0000011841</t>
  </si>
  <si>
    <t>39</t>
  </si>
  <si>
    <t>10397</t>
  </si>
  <si>
    <t>San Joaquin County Office of Education</t>
  </si>
  <si>
    <t>68502</t>
  </si>
  <si>
    <t>Escalon Unified</t>
  </si>
  <si>
    <t>68569</t>
  </si>
  <si>
    <t>Lincoln Unified</t>
  </si>
  <si>
    <t>68585</t>
  </si>
  <si>
    <t>Lodi Unified</t>
  </si>
  <si>
    <t>68593</t>
  </si>
  <si>
    <t>Manteca Unified</t>
  </si>
  <si>
    <t>68650</t>
  </si>
  <si>
    <t>Ripon Unified</t>
  </si>
  <si>
    <t>68676</t>
  </si>
  <si>
    <t>Stockton Unified</t>
  </si>
  <si>
    <t>75499</t>
  </si>
  <si>
    <t>Tracy Joint Unified</t>
  </si>
  <si>
    <t>76760</t>
  </si>
  <si>
    <t>Lammersville Joint Unified</t>
  </si>
  <si>
    <t>San Luis Obispo</t>
  </si>
  <si>
    <t>0000011842</t>
  </si>
  <si>
    <t>40</t>
  </si>
  <si>
    <t>68809</t>
  </si>
  <si>
    <t>San Luis Coastal Unified</t>
  </si>
  <si>
    <t>San Mateo</t>
  </si>
  <si>
    <t>0000011843</t>
  </si>
  <si>
    <t>41</t>
  </si>
  <si>
    <t>68924</t>
  </si>
  <si>
    <t>Jefferson Union High</t>
  </si>
  <si>
    <t>Santa Clara</t>
  </si>
  <si>
    <t>0000011846</t>
  </si>
  <si>
    <t>43</t>
  </si>
  <si>
    <t>69427</t>
  </si>
  <si>
    <t>East Side Union High</t>
  </si>
  <si>
    <t>69468</t>
  </si>
  <si>
    <t>Fremont Union High</t>
  </si>
  <si>
    <t>69641</t>
  </si>
  <si>
    <t>Palo Alto Unified</t>
  </si>
  <si>
    <t>69674</t>
  </si>
  <si>
    <t>Santa Clara Unified</t>
  </si>
  <si>
    <t>73387</t>
  </si>
  <si>
    <t>Milpitas Unified</t>
  </si>
  <si>
    <t>Santa Cruz</t>
  </si>
  <si>
    <t>0000011781</t>
  </si>
  <si>
    <t>44</t>
  </si>
  <si>
    <t>10447</t>
  </si>
  <si>
    <t>Santa Cruz County Office of Education</t>
  </si>
  <si>
    <t>69799</t>
  </si>
  <si>
    <t>Pajaro Valley Unified</t>
  </si>
  <si>
    <t>69823</t>
  </si>
  <si>
    <t>Santa Cruz City High</t>
  </si>
  <si>
    <t>Shasta</t>
  </si>
  <si>
    <t>0000011849</t>
  </si>
  <si>
    <t>45</t>
  </si>
  <si>
    <t>Siskiyou</t>
  </si>
  <si>
    <t>0000011782</t>
  </si>
  <si>
    <t>47</t>
  </si>
  <si>
    <t>76455</t>
  </si>
  <si>
    <t>Scott Valley Unified</t>
  </si>
  <si>
    <t>Solano</t>
  </si>
  <si>
    <t>0000011854</t>
  </si>
  <si>
    <t>48</t>
  </si>
  <si>
    <t>70524</t>
  </si>
  <si>
    <t>Benicia Unified</t>
  </si>
  <si>
    <t>Sonoma</t>
  </si>
  <si>
    <t>0000011855</t>
  </si>
  <si>
    <t>49</t>
  </si>
  <si>
    <t>10496</t>
  </si>
  <si>
    <t>Sonoma County Office of Education</t>
  </si>
  <si>
    <t>70730</t>
  </si>
  <si>
    <t>70797</t>
  </si>
  <si>
    <t>70920</t>
  </si>
  <si>
    <t>Santa Rosa High</t>
  </si>
  <si>
    <t>73882</t>
  </si>
  <si>
    <t>Cotati-Rohnert Park Unified</t>
  </si>
  <si>
    <t>75390</t>
  </si>
  <si>
    <t>Healdsburg Unified</t>
  </si>
  <si>
    <t>Sutter</t>
  </si>
  <si>
    <t>51</t>
  </si>
  <si>
    <t>71399</t>
  </si>
  <si>
    <t>Live Oak Unified</t>
  </si>
  <si>
    <t>Trinity</t>
  </si>
  <si>
    <t>53</t>
  </si>
  <si>
    <t>10538</t>
  </si>
  <si>
    <t>Trinity County Office of Education</t>
  </si>
  <si>
    <t>73833</t>
  </si>
  <si>
    <t>Southern Trinity Joint Unified</t>
  </si>
  <si>
    <t>Tulare</t>
  </si>
  <si>
    <t>0000011859</t>
  </si>
  <si>
    <t>54</t>
  </si>
  <si>
    <t>71803</t>
  </si>
  <si>
    <t>Alpaugh Unified</t>
  </si>
  <si>
    <t>Tuolumne</t>
  </si>
  <si>
    <t>55</t>
  </si>
  <si>
    <t>72389</t>
  </si>
  <si>
    <t>Sonora Union High</t>
  </si>
  <si>
    <t>Ventura</t>
  </si>
  <si>
    <t>56</t>
  </si>
  <si>
    <t>72520</t>
  </si>
  <si>
    <t>Ojai Unified</t>
  </si>
  <si>
    <t>72603</t>
  </si>
  <si>
    <t>Simi Valley Unified</t>
  </si>
  <si>
    <t>72652</t>
  </si>
  <si>
    <t>Ventura Unified</t>
  </si>
  <si>
    <t>Yolo</t>
  </si>
  <si>
    <t>0000011865</t>
  </si>
  <si>
    <t>57</t>
  </si>
  <si>
    <t>72678</t>
  </si>
  <si>
    <t>Davis Joint Unified</t>
  </si>
  <si>
    <t>72686</t>
  </si>
  <si>
    <t>Esparto Unified</t>
  </si>
  <si>
    <t>72694</t>
  </si>
  <si>
    <t>Washington Unified</t>
  </si>
  <si>
    <t>72702</t>
  </si>
  <si>
    <t>Winters Joint Unified</t>
  </si>
  <si>
    <t>Yuba</t>
  </si>
  <si>
    <t>0000011783</t>
  </si>
  <si>
    <t>58</t>
  </si>
  <si>
    <t>Statewide Total</t>
  </si>
  <si>
    <t>California Department of Education</t>
  </si>
  <si>
    <t>School Fiscal Services Division</t>
  </si>
  <si>
    <t>County Code</t>
  </si>
  <si>
    <t>County
Treasurer</t>
  </si>
  <si>
    <t>Invoice #</t>
  </si>
  <si>
    <t>County
Total</t>
  </si>
  <si>
    <t>Fiscal Year 2021–22</t>
  </si>
  <si>
    <t>County Name</t>
  </si>
  <si>
    <t>Full CDS Code</t>
  </si>
  <si>
    <t>Charter School
Number</t>
  </si>
  <si>
    <t>Fund Type</t>
  </si>
  <si>
    <t>Service Location Field</t>
  </si>
  <si>
    <t>10017</t>
  </si>
  <si>
    <t>N/A</t>
  </si>
  <si>
    <t>Alameda County Office of Education</t>
  </si>
  <si>
    <t>61119</t>
  </si>
  <si>
    <t>Alameda Unified</t>
  </si>
  <si>
    <t>61192</t>
  </si>
  <si>
    <t>Hayward Unified</t>
  </si>
  <si>
    <t>61234</t>
  </si>
  <si>
    <t>Newark Unified</t>
  </si>
  <si>
    <t>61242</t>
  </si>
  <si>
    <t>New Haven Unified</t>
  </si>
  <si>
    <t>61259</t>
  </si>
  <si>
    <t>Oakland Unified</t>
  </si>
  <si>
    <t>61309</t>
  </si>
  <si>
    <t>San Lorenzo Unified</t>
  </si>
  <si>
    <t>0130534</t>
  </si>
  <si>
    <t>0152</t>
  </si>
  <si>
    <t>L</t>
  </si>
  <si>
    <t>Circle of Independent Learning</t>
  </si>
  <si>
    <t>3030772</t>
  </si>
  <si>
    <t>0340</t>
  </si>
  <si>
    <t>D</t>
  </si>
  <si>
    <t>C0340</t>
  </si>
  <si>
    <t>Oakland School for the Arts</t>
  </si>
  <si>
    <t>0130617</t>
  </si>
  <si>
    <t>0349</t>
  </si>
  <si>
    <t>C0349</t>
  </si>
  <si>
    <t>Oakland Military Institute, College Preparatory Academy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</si>
  <si>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</si>
  <si>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</si>
  <si>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</si>
  <si>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</si>
  <si>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</si>
  <si>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</si>
  <si>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</si>
  <si>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</si>
  <si>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0130666</t>
  </si>
  <si>
    <t>0465</t>
  </si>
  <si>
    <t>C0465</t>
  </si>
  <si>
    <t>Aspire Lionel Wilson College Preparatory Academy</t>
  </si>
  <si>
    <t>0100065</t>
  </si>
  <si>
    <t>0510</t>
  </si>
  <si>
    <t>C0510</t>
  </si>
  <si>
    <t>Oakland Unity High</t>
  </si>
  <si>
    <t>0106906</t>
  </si>
  <si>
    <t>0661</t>
  </si>
  <si>
    <t>C0661</t>
  </si>
  <si>
    <t>Bay Area Technology</t>
  </si>
  <si>
    <t>0108670</t>
  </si>
  <si>
    <t>0684</t>
  </si>
  <si>
    <t>C0684</t>
  </si>
  <si>
    <t>Leadership Public Schools - Hayward</t>
  </si>
  <si>
    <t>0108944</t>
  </si>
  <si>
    <t>0700</t>
  </si>
  <si>
    <t>C0700</t>
  </si>
  <si>
    <t>Lighthouse Community Charter High</t>
  </si>
  <si>
    <t>0111856</t>
  </si>
  <si>
    <t>0765</t>
  </si>
  <si>
    <t>C0765</t>
  </si>
  <si>
    <t>AIMS College Prep High</t>
  </si>
  <si>
    <t>0112607</t>
  </si>
  <si>
    <t>0811</t>
  </si>
  <si>
    <t>C0811</t>
  </si>
  <si>
    <t>Envision Academy for Arts &amp; Technology</t>
  </si>
  <si>
    <t>0137646</t>
  </si>
  <si>
    <t>0836</t>
  </si>
  <si>
    <t>C0836</t>
  </si>
  <si>
    <t>Impact Academy of Arts &amp; Technology</t>
  </si>
  <si>
    <t>0115238</t>
  </si>
  <si>
    <t>0837</t>
  </si>
  <si>
    <t>C0837</t>
  </si>
  <si>
    <t>ARISE High</t>
  </si>
  <si>
    <t>0114421</t>
  </si>
  <si>
    <t>0880</t>
  </si>
  <si>
    <t>C0880</t>
  </si>
  <si>
    <t>KIPP King Collegiate High</t>
  </si>
  <si>
    <t>0114868</t>
  </si>
  <si>
    <t>0883</t>
  </si>
  <si>
    <t>C0883</t>
  </si>
  <si>
    <t>Oakland Charter High</t>
  </si>
  <si>
    <t>0118224</t>
  </si>
  <si>
    <t>1023</t>
  </si>
  <si>
    <t>C1023</t>
  </si>
  <si>
    <t>Aspire Golden State College Preparatory Academy</t>
  </si>
  <si>
    <t>0119222</t>
  </si>
  <si>
    <t>1066</t>
  </si>
  <si>
    <t>C1066</t>
  </si>
  <si>
    <t>Nea Community Learning Center</t>
  </si>
  <si>
    <t>0126748</t>
  </si>
  <si>
    <t>1449</t>
  </si>
  <si>
    <t>C1449</t>
  </si>
  <si>
    <t>LPS Oakland R &amp; D Campus</t>
  </si>
  <si>
    <t>0127944</t>
  </si>
  <si>
    <t>1543</t>
  </si>
  <si>
    <t>C1543</t>
  </si>
  <si>
    <t>Hayward Twin Oaks Montessori</t>
  </si>
  <si>
    <t>0129932</t>
  </si>
  <si>
    <t>1620</t>
  </si>
  <si>
    <t>C1620</t>
  </si>
  <si>
    <t>East Bay Innovation Academy</t>
  </si>
  <si>
    <t>0134015</t>
  </si>
  <si>
    <t>1783</t>
  </si>
  <si>
    <t>C1783</t>
  </si>
  <si>
    <t>Lodestar: A Lighthouse Community Charter Public</t>
  </si>
  <si>
    <t>0136101</t>
  </si>
  <si>
    <t>1881</t>
  </si>
  <si>
    <t>C1881</t>
  </si>
  <si>
    <t>Connecting Waters Charter - East Bay</t>
  </si>
  <si>
    <t>0136226</t>
  </si>
  <si>
    <t>1888</t>
  </si>
  <si>
    <t>Opportunity Academy</t>
  </si>
  <si>
    <t>77180</t>
  </si>
  <si>
    <t>0138289</t>
  </si>
  <si>
    <t>2015</t>
  </si>
  <si>
    <t>C2015</t>
  </si>
  <si>
    <t>Latitude 37.8 High</t>
  </si>
  <si>
    <t>73981</t>
  </si>
  <si>
    <t>Amador County Unified</t>
  </si>
  <si>
    <t>10041</t>
  </si>
  <si>
    <t>Butte County Office of Education</t>
  </si>
  <si>
    <t>61408</t>
  </si>
  <si>
    <t>Biggs Unified</t>
  </si>
  <si>
    <t>61424</t>
  </si>
  <si>
    <t>Chico Unified</t>
  </si>
  <si>
    <t>61432</t>
  </si>
  <si>
    <t>Durham Unified</t>
  </si>
  <si>
    <t>61515</t>
  </si>
  <si>
    <t>Oroville Union High</t>
  </si>
  <si>
    <t>61531</t>
  </si>
  <si>
    <t>Paradise Unified</t>
  </si>
  <si>
    <t>75507</t>
  </si>
  <si>
    <t>Gridley Unified</t>
  </si>
  <si>
    <t>6112585</t>
  </si>
  <si>
    <t>0067</t>
  </si>
  <si>
    <t>C0067</t>
  </si>
  <si>
    <t>HomeTech Charter</t>
  </si>
  <si>
    <t>0430090</t>
  </si>
  <si>
    <t>0110</t>
  </si>
  <si>
    <t>Hearthstone</t>
  </si>
  <si>
    <t>0114991</t>
  </si>
  <si>
    <t>0945</t>
  </si>
  <si>
    <t>C0945</t>
  </si>
  <si>
    <t>CORE Butte Charter</t>
  </si>
  <si>
    <t>0120394</t>
  </si>
  <si>
    <t>1114</t>
  </si>
  <si>
    <t>C1114</t>
  </si>
  <si>
    <t>Inspire School of Arts and Sciences</t>
  </si>
  <si>
    <t>61507</t>
  </si>
  <si>
    <t>0121509</t>
  </si>
  <si>
    <t>1170</t>
  </si>
  <si>
    <t>C1170</t>
  </si>
  <si>
    <t>Ipakanni Early College Charter</t>
  </si>
  <si>
    <t>0134213</t>
  </si>
  <si>
    <t>1811</t>
  </si>
  <si>
    <t>Come Back Butte Charter</t>
  </si>
  <si>
    <t>0137828</t>
  </si>
  <si>
    <t>1982</t>
  </si>
  <si>
    <t>C1982</t>
  </si>
  <si>
    <t>Pivot Charter School North Valley II</t>
  </si>
  <si>
    <t>10058</t>
  </si>
  <si>
    <t>Calaveras County Office of Education</t>
  </si>
  <si>
    <t>61556</t>
  </si>
  <si>
    <t>Bret Harte Union High</t>
  </si>
  <si>
    <t>0530154</t>
  </si>
  <si>
    <t>0527</t>
  </si>
  <si>
    <t>Mountain Oaks</t>
  </si>
  <si>
    <t>06</t>
  </si>
  <si>
    <t>10066</t>
  </si>
  <si>
    <t>Colusa County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</si>
  <si>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</si>
  <si>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</si>
  <si>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</si>
  <si>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</si>
  <si>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</si>
  <si>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</si>
  <si>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</si>
  <si>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</si>
  <si>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10074</t>
  </si>
  <si>
    <t>Contra Costa County Office of Education</t>
  </si>
  <si>
    <t>61648</t>
  </si>
  <si>
    <t>Antioch Unified</t>
  </si>
  <si>
    <t>61721</t>
  </si>
  <si>
    <t>Liberty Union High</t>
  </si>
  <si>
    <t>61754</t>
  </si>
  <si>
    <t>Mt. Diablo Unified</t>
  </si>
  <si>
    <t>61788</t>
  </si>
  <si>
    <t>Pittsburg Unified</t>
  </si>
  <si>
    <t>61796</t>
  </si>
  <si>
    <t>West Contra Costa Unified</t>
  </si>
  <si>
    <t>0101477</t>
  </si>
  <si>
    <t>0557</t>
  </si>
  <si>
    <t>C0557</t>
  </si>
  <si>
    <t>Leadership Public Schools: Richmond</t>
  </si>
  <si>
    <t>0114470</t>
  </si>
  <si>
    <t>0868</t>
  </si>
  <si>
    <t>C0868</t>
  </si>
  <si>
    <t>Making Waves Academy</t>
  </si>
  <si>
    <t>0731380</t>
  </si>
  <si>
    <t>1400</t>
  </si>
  <si>
    <t>C1400</t>
  </si>
  <si>
    <t>Clayton Valley Charter High</t>
  </si>
  <si>
    <t>0129684</t>
  </si>
  <si>
    <t>1650</t>
  </si>
  <si>
    <t>C1650</t>
  </si>
  <si>
    <t>Summit Public School K2</t>
  </si>
  <si>
    <t>61663</t>
  </si>
  <si>
    <t>0130930</t>
  </si>
  <si>
    <t>1684</t>
  </si>
  <si>
    <t>C1684</t>
  </si>
  <si>
    <t>Vista Oaks Charter</t>
  </si>
  <si>
    <t>0132100</t>
  </si>
  <si>
    <t>1739</t>
  </si>
  <si>
    <t>C1739</t>
  </si>
  <si>
    <t>Aspire Richmond Ca. College Preparatory Academy</t>
  </si>
  <si>
    <t>77354</t>
  </si>
  <si>
    <t>0132233</t>
  </si>
  <si>
    <t>1741</t>
  </si>
  <si>
    <t>C1741</t>
  </si>
  <si>
    <t>John Henry High</t>
  </si>
  <si>
    <t>0134114</t>
  </si>
  <si>
    <t>1773</t>
  </si>
  <si>
    <t>C1773</t>
  </si>
  <si>
    <t>Contra Costa School of Performing Arts</t>
  </si>
  <si>
    <t>0133637</t>
  </si>
  <si>
    <t>1774</t>
  </si>
  <si>
    <t>C1774</t>
  </si>
  <si>
    <t>Summit Public School: Tamalpais</t>
  </si>
  <si>
    <t>0730614</t>
  </si>
  <si>
    <t>1887</t>
  </si>
  <si>
    <t>Golden Gate Community</t>
  </si>
  <si>
    <t>0137026</t>
  </si>
  <si>
    <t>1933</t>
  </si>
  <si>
    <t>C1933</t>
  </si>
  <si>
    <t>Invictus Academy of Richmond</t>
  </si>
  <si>
    <t>08</t>
  </si>
  <si>
    <t>10082</t>
  </si>
  <si>
    <t>Del Norte County Office of Education</t>
  </si>
  <si>
    <t>61820</t>
  </si>
  <si>
    <t>Del Norte County Unified</t>
  </si>
  <si>
    <t>0830059</t>
  </si>
  <si>
    <t>0358</t>
  </si>
  <si>
    <t>Castle Rock</t>
  </si>
  <si>
    <t>0137729</t>
  </si>
  <si>
    <t>0859</t>
  </si>
  <si>
    <t>C0859</t>
  </si>
  <si>
    <t>Uncharted Shores Academy</t>
  </si>
  <si>
    <t>61903</t>
  </si>
  <si>
    <t>Lake Tahoe Unified</t>
  </si>
  <si>
    <t>0930123</t>
  </si>
  <si>
    <t>0005</t>
  </si>
  <si>
    <t>Charter Community School Home Study Academy</t>
  </si>
  <si>
    <t>0930131</t>
  </si>
  <si>
    <t>0053</t>
  </si>
  <si>
    <t>Rite of Passage</t>
  </si>
  <si>
    <t>0930214</t>
  </si>
  <si>
    <t>0366</t>
  </si>
  <si>
    <t>Pacific Crest Academy</t>
  </si>
  <si>
    <t>0121566</t>
  </si>
  <si>
    <t>1176</t>
  </si>
  <si>
    <t>American River Charter</t>
  </si>
  <si>
    <t>0136036</t>
  </si>
  <si>
    <t>1880</t>
  </si>
  <si>
    <t>C1880</t>
  </si>
  <si>
    <t>John Adams Academy - El Dorado Hills</t>
  </si>
  <si>
    <t>61838</t>
  </si>
  <si>
    <t>0136200</t>
  </si>
  <si>
    <t>1891</t>
  </si>
  <si>
    <t>C1891</t>
  </si>
  <si>
    <t>Clarksville Charter</t>
  </si>
  <si>
    <t>0139006</t>
  </si>
  <si>
    <t>1964</t>
  </si>
  <si>
    <t>C1964</t>
  </si>
  <si>
    <t>Cottonwood</t>
  </si>
  <si>
    <t>10108</t>
  </si>
  <si>
    <t>Fresno County Office of Education</t>
  </si>
  <si>
    <t>62117</t>
  </si>
  <si>
    <t>Clovis Unified</t>
  </si>
  <si>
    <t>62166</t>
  </si>
  <si>
    <t>Fresno Unified</t>
  </si>
  <si>
    <t>62257</t>
  </si>
  <si>
    <t>Kingsburg Joint Union High</t>
  </si>
  <si>
    <t>62265</t>
  </si>
  <si>
    <t>Kings Canyon Joint Unified</t>
  </si>
  <si>
    <t>62281</t>
  </si>
  <si>
    <t>Laton Joint Unified</t>
  </si>
  <si>
    <t>62364</t>
  </si>
  <si>
    <t>Parlier Unified</t>
  </si>
  <si>
    <t>62414</t>
  </si>
  <si>
    <t>Sanger Unified</t>
  </si>
  <si>
    <t>73809</t>
  </si>
  <si>
    <t>Firebaugh-Las Deltas Unified</t>
  </si>
  <si>
    <t>73965</t>
  </si>
  <si>
    <t>Central Unified</t>
  </si>
  <si>
    <t>73999</t>
  </si>
  <si>
    <t>Kerman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</si>
  <si>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</si>
  <si>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</si>
  <si>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</si>
  <si>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</si>
  <si>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</si>
  <si>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</si>
  <si>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</si>
  <si>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</si>
  <si>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</si>
  <si>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62539</t>
  </si>
  <si>
    <t>6112387</t>
  </si>
  <si>
    <t>0044</t>
  </si>
  <si>
    <t>West Park Charter Academy</t>
  </si>
  <si>
    <t>1030642</t>
  </si>
  <si>
    <t>0149</t>
  </si>
  <si>
    <t>C0149</t>
  </si>
  <si>
    <t>School of Unlimited Learning</t>
  </si>
  <si>
    <t>1030766</t>
  </si>
  <si>
    <t>0257</t>
  </si>
  <si>
    <t>Hallmark Charter</t>
  </si>
  <si>
    <t>1030774</t>
  </si>
  <si>
    <t>0270</t>
  </si>
  <si>
    <t>C0270</t>
  </si>
  <si>
    <t>W.E.B. DuBois Public Charter</t>
  </si>
  <si>
    <t>1030840</t>
  </si>
  <si>
    <t>0378</t>
  </si>
  <si>
    <t>C0378</t>
  </si>
  <si>
    <t>Carter G. Woodson Public Charter</t>
  </si>
  <si>
    <t>0109991</t>
  </si>
  <si>
    <t>0746</t>
  </si>
  <si>
    <t>C0746</t>
  </si>
  <si>
    <t>Crescent View West Public Charter</t>
  </si>
  <si>
    <t>0111682</t>
  </si>
  <si>
    <t>0787</t>
  </si>
  <si>
    <t>C0787</t>
  </si>
  <si>
    <t>Hume Lake Charter</t>
  </si>
  <si>
    <t>0114553</t>
  </si>
  <si>
    <t>0890</t>
  </si>
  <si>
    <t>C0890</t>
  </si>
  <si>
    <t>University High</t>
  </si>
  <si>
    <t>0114355</t>
  </si>
  <si>
    <t>0898</t>
  </si>
  <si>
    <t>C0898</t>
  </si>
  <si>
    <t>Sierra Charter</t>
  </si>
  <si>
    <t>0118018</t>
  </si>
  <si>
    <t>1006</t>
  </si>
  <si>
    <t>Clovis Online Charter</t>
  </si>
  <si>
    <t>0116640</t>
  </si>
  <si>
    <t>1074</t>
  </si>
  <si>
    <t>Kings Canyon Online</t>
  </si>
  <si>
    <t>0119628</t>
  </si>
  <si>
    <t>1085</t>
  </si>
  <si>
    <t>C1085</t>
  </si>
  <si>
    <t>Big Picture Educational Academy</t>
  </si>
  <si>
    <t>62331</t>
  </si>
  <si>
    <t>0137661</t>
  </si>
  <si>
    <t>1492</t>
  </si>
  <si>
    <t>C1492</t>
  </si>
  <si>
    <t>California Virtual Academy at Fresno</t>
  </si>
  <si>
    <t>0126292</t>
  </si>
  <si>
    <t>1513</t>
  </si>
  <si>
    <t>Reedley Middle College High</t>
  </si>
  <si>
    <t>62547</t>
  </si>
  <si>
    <t>0135103</t>
  </si>
  <si>
    <t>1841</t>
  </si>
  <si>
    <t>C1841</t>
  </si>
  <si>
    <t>Yosemite Valley Charter</t>
  </si>
  <si>
    <t>0136291</t>
  </si>
  <si>
    <t>1850</t>
  </si>
  <si>
    <t>C1850</t>
  </si>
  <si>
    <t>Career Technical Education Charter</t>
  </si>
  <si>
    <t>0136523</t>
  </si>
  <si>
    <t>1893</t>
  </si>
  <si>
    <t>C1893</t>
  </si>
  <si>
    <t>Crescent View South II</t>
  </si>
  <si>
    <t>62380</t>
  </si>
  <si>
    <t>0136499</t>
  </si>
  <si>
    <t>1905</t>
  </si>
  <si>
    <t>C1905</t>
  </si>
  <si>
    <t>Ambassador Phillip V. Sanchez II Public Charter</t>
  </si>
  <si>
    <t>0140038</t>
  </si>
  <si>
    <t>2099</t>
  </si>
  <si>
    <t>C2099</t>
  </si>
  <si>
    <t>Endeavor Charter</t>
  </si>
  <si>
    <t>75481</t>
  </si>
  <si>
    <t>Orland Joint Unified</t>
  </si>
  <si>
    <t>1130103</t>
  </si>
  <si>
    <t>0634</t>
  </si>
  <si>
    <t>William Finch</t>
  </si>
  <si>
    <t>0130724</t>
  </si>
  <si>
    <t>1666</t>
  </si>
  <si>
    <t>Success One!</t>
  </si>
  <si>
    <t>0139550</t>
  </si>
  <si>
    <t>2069</t>
  </si>
  <si>
    <t>C2069</t>
  </si>
  <si>
    <t>Lake View Charter</t>
  </si>
  <si>
    <t>62687</t>
  </si>
  <si>
    <t>Northern Humboldt Union High</t>
  </si>
  <si>
    <t>62810</t>
  </si>
  <si>
    <t>Fortuna Union High</t>
  </si>
  <si>
    <t>62901</t>
  </si>
  <si>
    <t>Klamath-Trinity Joint Unified</t>
  </si>
  <si>
    <t>63040</t>
  </si>
  <si>
    <t>Southern Humboldt Joint Unified</t>
  </si>
  <si>
    <t>75374</t>
  </si>
  <si>
    <t>Ferndale Unified</t>
  </si>
  <si>
    <t>75382</t>
  </si>
  <si>
    <t>Mattole Unified</t>
  </si>
  <si>
    <t>0107110</t>
  </si>
  <si>
    <t>0642</t>
  </si>
  <si>
    <t>Six Rivers Charter High</t>
  </si>
  <si>
    <t>0134163</t>
  </si>
  <si>
    <t>0930</t>
  </si>
  <si>
    <t>C0930</t>
  </si>
  <si>
    <t>Northcoast Preparatory and Performing Arts Academy</t>
  </si>
  <si>
    <t>0124263</t>
  </si>
  <si>
    <t>1320</t>
  </si>
  <si>
    <t>C1320</t>
  </si>
  <si>
    <t>Laurel Tree Charter</t>
  </si>
  <si>
    <t>0137653</t>
  </si>
  <si>
    <t>1496</t>
  </si>
  <si>
    <t>C1496</t>
  </si>
  <si>
    <t>Redwood Coast Montessori</t>
  </si>
  <si>
    <t>1230150</t>
  </si>
  <si>
    <t>1884</t>
  </si>
  <si>
    <t>C1884</t>
  </si>
  <si>
    <t>Pacific View Charter 2.0</t>
  </si>
  <si>
    <t>0137364</t>
  </si>
  <si>
    <t>1957</t>
  </si>
  <si>
    <t>C1957</t>
  </si>
  <si>
    <t>Northern United - Humboldt Charter</t>
  </si>
  <si>
    <t>63032</t>
  </si>
  <si>
    <t>0111203</t>
  </si>
  <si>
    <t>1962</t>
  </si>
  <si>
    <t>C1962</t>
  </si>
  <si>
    <t>Alder Grove Charter School 2</t>
  </si>
  <si>
    <t>10132</t>
  </si>
  <si>
    <t>Imperial County Office of Education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</si>
  <si>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</si>
  <si>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</si>
  <si>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</si>
  <si>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</si>
  <si>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</si>
  <si>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</si>
  <si>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</si>
  <si>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</si>
  <si>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63149</t>
  </si>
  <si>
    <t>Holtville Unified</t>
  </si>
  <si>
    <t>63164</t>
  </si>
  <si>
    <t>Imperial Unified</t>
  </si>
  <si>
    <t>0134379</t>
  </si>
  <si>
    <t>1815</t>
  </si>
  <si>
    <t>Imperial Pathways Charter</t>
  </si>
  <si>
    <t>14</t>
  </si>
  <si>
    <t>10140</t>
  </si>
  <si>
    <t>Inyo County Office of Education</t>
  </si>
  <si>
    <t>63248</t>
  </si>
  <si>
    <t>Big Pine Unified</t>
  </si>
  <si>
    <t>63289</t>
  </si>
  <si>
    <t>Lone Pine Unified</t>
  </si>
  <si>
    <t>63297</t>
  </si>
  <si>
    <t>Owens Valley Unified</t>
  </si>
  <si>
    <t>76687</t>
  </si>
  <si>
    <t>Bishop Unified</t>
  </si>
  <si>
    <t>0117994</t>
  </si>
  <si>
    <t>1012</t>
  </si>
  <si>
    <t>C1012</t>
  </si>
  <si>
    <t>YouthBuild Charter School of California</t>
  </si>
  <si>
    <t>0128454</t>
  </si>
  <si>
    <t>1593</t>
  </si>
  <si>
    <t>C1593</t>
  </si>
  <si>
    <t>College Bridge Academy</t>
  </si>
  <si>
    <t>0128447</t>
  </si>
  <si>
    <t>1594</t>
  </si>
  <si>
    <t>C1594</t>
  </si>
  <si>
    <t>The Education Corps</t>
  </si>
  <si>
    <t>10157</t>
  </si>
  <si>
    <t>Kern County Office of Education</t>
  </si>
  <si>
    <t>63412</t>
  </si>
  <si>
    <t>Delano Joint Union High</t>
  </si>
  <si>
    <t>63529</t>
  </si>
  <si>
    <t>Kern High</t>
  </si>
  <si>
    <t>63628</t>
  </si>
  <si>
    <t>Maricopa Unified</t>
  </si>
  <si>
    <t>63677</t>
  </si>
  <si>
    <t>Mojave Unified</t>
  </si>
  <si>
    <t>63685</t>
  </si>
  <si>
    <t>Muroc Joint Unified</t>
  </si>
  <si>
    <t>63776</t>
  </si>
  <si>
    <t>Southern Kern Unified</t>
  </si>
  <si>
    <t>63818</t>
  </si>
  <si>
    <t>Taft Union High</t>
  </si>
  <si>
    <t>63826</t>
  </si>
  <si>
    <t>Tehachapi Unified</t>
  </si>
  <si>
    <t>63859</t>
  </si>
  <si>
    <t>Wasco Union High</t>
  </si>
  <si>
    <t>73742</t>
  </si>
  <si>
    <t>Sierra Sands Unified</t>
  </si>
  <si>
    <t>73908</t>
  </si>
  <si>
    <t>McFarland Unified</t>
  </si>
  <si>
    <t>75168</t>
  </si>
  <si>
    <t>El Tejon Unified</t>
  </si>
  <si>
    <t>1530435</t>
  </si>
  <si>
    <t>0071</t>
  </si>
  <si>
    <t>Kern Workforce 2000 Academy</t>
  </si>
  <si>
    <t>1530492</t>
  </si>
  <si>
    <t>0332</t>
  </si>
  <si>
    <t>Valley Oaks Charter</t>
  </si>
  <si>
    <t>0119669</t>
  </si>
  <si>
    <t>1078</t>
  </si>
  <si>
    <t>C1078</t>
  </si>
  <si>
    <t>Wonderful College Prep Academy</t>
  </si>
  <si>
    <t>0137687</t>
  </si>
  <si>
    <t>1490</t>
  </si>
  <si>
    <t>C1490</t>
  </si>
  <si>
    <t>California Virtual Academy at Maricopa</t>
  </si>
  <si>
    <t>0127209</t>
  </si>
  <si>
    <t>1491</t>
  </si>
  <si>
    <t>C1491</t>
  </si>
  <si>
    <t>Insight School of California</t>
  </si>
  <si>
    <t>0134312</t>
  </si>
  <si>
    <t>1816</t>
  </si>
  <si>
    <t>C1816</t>
  </si>
  <si>
    <t>Blue Ridge Academy</t>
  </si>
  <si>
    <t>0135467</t>
  </si>
  <si>
    <t>1851</t>
  </si>
  <si>
    <t>C1851</t>
  </si>
  <si>
    <t>Wonderful College Prep Academy - Lost Hills</t>
  </si>
  <si>
    <t>0138131</t>
  </si>
  <si>
    <t>1998</t>
  </si>
  <si>
    <t>C1998</t>
  </si>
  <si>
    <t>Heartland Charter</t>
  </si>
  <si>
    <t>63891</t>
  </si>
  <si>
    <t>Corcoran Joint Unified</t>
  </si>
  <si>
    <t>73932</t>
  </si>
  <si>
    <t>Reef-Sunset Unified</t>
  </si>
  <si>
    <t>63875</t>
  </si>
  <si>
    <t>0101717</t>
  </si>
  <si>
    <t>0571</t>
  </si>
  <si>
    <t>Crossroads Charter</t>
  </si>
  <si>
    <t>0112698</t>
  </si>
  <si>
    <t>0840</t>
  </si>
  <si>
    <t>C0840</t>
  </si>
  <si>
    <t>California Virtual Academy at Kings</t>
  </si>
  <si>
    <t>0110205</t>
  </si>
  <si>
    <t>1068</t>
  </si>
  <si>
    <t>C1068</t>
  </si>
  <si>
    <t>Lemoore Middle College High</t>
  </si>
  <si>
    <t>0136234</t>
  </si>
  <si>
    <t>1877</t>
  </si>
  <si>
    <t>C1877</t>
  </si>
  <si>
    <t>Lemoore Online College Preparatory High</t>
  </si>
  <si>
    <t>63958</t>
  </si>
  <si>
    <t>0136556</t>
  </si>
  <si>
    <t>1896</t>
  </si>
  <si>
    <t>C1896</t>
  </si>
  <si>
    <t>Kings Valley Academy II</t>
  </si>
  <si>
    <t>0137901</t>
  </si>
  <si>
    <t>1997</t>
  </si>
  <si>
    <t>Hanford Online Charter</t>
  </si>
  <si>
    <t>64014</t>
  </si>
  <si>
    <t>Kelseyville Unified</t>
  </si>
  <si>
    <t>64022</t>
  </si>
  <si>
    <t>Konocti Unified</t>
  </si>
  <si>
    <t>64030</t>
  </si>
  <si>
    <t>Lakeport Unified</t>
  </si>
  <si>
    <t>64055</t>
  </si>
  <si>
    <t>Middletown Unified</t>
  </si>
  <si>
    <t>76976</t>
  </si>
  <si>
    <t>Upper Lake Unified</t>
  </si>
  <si>
    <t>0129601</t>
  </si>
  <si>
    <t>1653</t>
  </si>
  <si>
    <t>C1653</t>
  </si>
  <si>
    <t>California Connections Academy North Bay</t>
  </si>
  <si>
    <t>64089</t>
  </si>
  <si>
    <t>Big Valley Joint Unified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</si>
  <si>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</si>
  <si>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</si>
  <si>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</si>
  <si>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</si>
  <si>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</si>
  <si>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</si>
  <si>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</si>
  <si>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64196</t>
  </si>
  <si>
    <t>0135756</t>
  </si>
  <si>
    <t>2066</t>
  </si>
  <si>
    <t>C2066</t>
  </si>
  <si>
    <t>Thompson Peak Charter</t>
  </si>
  <si>
    <t>6010763</t>
  </si>
  <si>
    <t>2067</t>
  </si>
  <si>
    <t>C2067</t>
  </si>
  <si>
    <t>Long Valley</t>
  </si>
  <si>
    <t>64246</t>
  </si>
  <si>
    <t>Antelope Valley Union High</t>
  </si>
  <si>
    <t>64279</t>
  </si>
  <si>
    <t>Azusa Unified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</si>
  <si>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</si>
  <si>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</si>
  <si>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</si>
  <si>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</si>
  <si>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</si>
  <si>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</si>
  <si>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</si>
  <si>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</si>
  <si>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64352</t>
  </si>
  <si>
    <t>Centinela Valley Union High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</si>
  <si>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</si>
  <si>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</si>
  <si>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</si>
  <si>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</si>
  <si>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</si>
  <si>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</si>
  <si>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</si>
  <si>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</si>
  <si>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</si>
  <si>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</si>
  <si>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</si>
  <si>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</si>
  <si>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64519</t>
  </si>
  <si>
    <t>El Monte Union High</t>
  </si>
  <si>
    <t>64527</t>
  </si>
  <si>
    <t>El Rancho Unified</t>
  </si>
  <si>
    <t>64535</t>
  </si>
  <si>
    <t>El Segundo Unified</t>
  </si>
  <si>
    <t>64568</t>
  </si>
  <si>
    <t>Glendale Unified</t>
  </si>
  <si>
    <t>64576</t>
  </si>
  <si>
    <t>Glendora Unified</t>
  </si>
  <si>
    <t>64634</t>
  </si>
  <si>
    <t>Inglewood Unified</t>
  </si>
  <si>
    <t>64683</t>
  </si>
  <si>
    <t>Las Virgenes Unified</t>
  </si>
  <si>
    <t>64725</t>
  </si>
  <si>
    <t>Long Beach Unified</t>
  </si>
  <si>
    <t>64790</t>
  </si>
  <si>
    <t>Monrovia Unified</t>
  </si>
  <si>
    <t>64840</t>
  </si>
  <si>
    <t>Norwalk-La Mirada Unified</t>
  </si>
  <si>
    <t>64865</t>
  </si>
  <si>
    <t>Palos Verdes Peninsula Unified</t>
  </si>
  <si>
    <t>64907</t>
  </si>
  <si>
    <t>Pomona Unified</t>
  </si>
  <si>
    <t>64964</t>
  </si>
  <si>
    <t>San Marino Unified</t>
  </si>
  <si>
    <t>65052</t>
  </si>
  <si>
    <t>Temple City Unified</t>
  </si>
  <si>
    <t>65094</t>
  </si>
  <si>
    <t>West Covina Unified</t>
  </si>
  <si>
    <t>65128</t>
  </si>
  <si>
    <t>Whittier Union High</t>
  </si>
  <si>
    <t>65136</t>
  </si>
  <si>
    <t>William S. Hart Union High</t>
  </si>
  <si>
    <t>73452</t>
  </si>
  <si>
    <t>Rowland Unified</t>
  </si>
  <si>
    <t>73460</t>
  </si>
  <si>
    <t>Walnut Valley Unified</t>
  </si>
  <si>
    <t>75291</t>
  </si>
  <si>
    <t>San Gabriel Unified</t>
  </si>
  <si>
    <t>75309</t>
  </si>
  <si>
    <t>Acton-Agua Dulce Unified</t>
  </si>
  <si>
    <t>75333</t>
  </si>
  <si>
    <t>Manhattan Beach Unified</t>
  </si>
  <si>
    <t>75341</t>
  </si>
  <si>
    <t>Redondo Beach Unified</t>
  </si>
  <si>
    <t>76869</t>
  </si>
  <si>
    <t>Wiseburn Unified</t>
  </si>
  <si>
    <t>6019715</t>
  </si>
  <si>
    <t>0016</t>
  </si>
  <si>
    <t>C0016</t>
  </si>
  <si>
    <t>Vaughn Next Century Learning Center</t>
  </si>
  <si>
    <t>1995836</t>
  </si>
  <si>
    <t>0037</t>
  </si>
  <si>
    <t>C0037</t>
  </si>
  <si>
    <t>Palisades Charter High</t>
  </si>
  <si>
    <t>1996016</t>
  </si>
  <si>
    <t>0117</t>
  </si>
  <si>
    <t>C0117</t>
  </si>
  <si>
    <t>Options for Youth San Gabriel</t>
  </si>
  <si>
    <t>6116750</t>
  </si>
  <si>
    <t>0213</t>
  </si>
  <si>
    <t>C0213</t>
  </si>
  <si>
    <t>PUC Community Charter Middle and PUC Community Charter Early College High</t>
  </si>
  <si>
    <t>1996263</t>
  </si>
  <si>
    <t>0214</t>
  </si>
  <si>
    <t>C0214</t>
  </si>
  <si>
    <t>Opportunities for Learning - Santa Clarita</t>
  </si>
  <si>
    <t>64709</t>
  </si>
  <si>
    <t>1996313</t>
  </si>
  <si>
    <t>0281</t>
  </si>
  <si>
    <t>C0281</t>
  </si>
  <si>
    <t>Animo Leadership High</t>
  </si>
  <si>
    <t>64584</t>
  </si>
  <si>
    <t>1996305</t>
  </si>
  <si>
    <t>0285</t>
  </si>
  <si>
    <t>C0285</t>
  </si>
  <si>
    <t>Gorman Learning Center</t>
  </si>
  <si>
    <t>0133298</t>
  </si>
  <si>
    <t>0331</t>
  </si>
  <si>
    <t>C0331</t>
  </si>
  <si>
    <t>PUC CALS Middle School and Early College High</t>
  </si>
  <si>
    <t>1996438</t>
  </si>
  <si>
    <t>0353</t>
  </si>
  <si>
    <t>C0353</t>
  </si>
  <si>
    <t>Environmental Charter High - Lawndale</t>
  </si>
  <si>
    <t>1996479</t>
  </si>
  <si>
    <t>0402</t>
  </si>
  <si>
    <t>C0402</t>
  </si>
  <si>
    <t>Opportunities for Learning - Baldwin Park</t>
  </si>
  <si>
    <t>1996537</t>
  </si>
  <si>
    <t>0411</t>
  </si>
  <si>
    <t>C0411</t>
  </si>
  <si>
    <t>Desert Sands Charter</t>
  </si>
  <si>
    <t>75663</t>
  </si>
  <si>
    <t>6120158</t>
  </si>
  <si>
    <t>0431</t>
  </si>
  <si>
    <t>C0431</t>
  </si>
  <si>
    <t>New West Charter</t>
  </si>
  <si>
    <t>1996586</t>
  </si>
  <si>
    <t>0432</t>
  </si>
  <si>
    <t>C0432</t>
  </si>
  <si>
    <t>Animo Inglewood Charter High</t>
  </si>
  <si>
    <t>6119945</t>
  </si>
  <si>
    <t>0438</t>
  </si>
  <si>
    <t>C0438</t>
  </si>
  <si>
    <t>Magnolia Science Academy</t>
  </si>
  <si>
    <t>1996610</t>
  </si>
  <si>
    <t>0461</t>
  </si>
  <si>
    <t>C0461</t>
  </si>
  <si>
    <t>Los Angeles Leadership Academy</t>
  </si>
  <si>
    <t>1996693</t>
  </si>
  <si>
    <t>0505</t>
  </si>
  <si>
    <t>C0505</t>
  </si>
  <si>
    <t>School of Arts and Enterprise</t>
  </si>
  <si>
    <t>0100602</t>
  </si>
  <si>
    <t>0509</t>
  </si>
  <si>
    <t>C0509</t>
  </si>
  <si>
    <t>Lennox Mathematics, Science and Technology Academy</t>
  </si>
  <si>
    <t>64592</t>
  </si>
  <si>
    <t>0100354</t>
  </si>
  <si>
    <t>0523</t>
  </si>
  <si>
    <t>Hawthorne Math and Science Academy</t>
  </si>
  <si>
    <t>0100800</t>
  </si>
  <si>
    <t>0534</t>
  </si>
  <si>
    <t>C0534</t>
  </si>
  <si>
    <t>Central City Value</t>
  </si>
  <si>
    <t>0100677</t>
  </si>
  <si>
    <t>0537</t>
  </si>
  <si>
    <t>C0537</t>
  </si>
  <si>
    <t>High Tech LA</t>
  </si>
  <si>
    <t>0100750</t>
  </si>
  <si>
    <t>0538</t>
  </si>
  <si>
    <t>C0538</t>
  </si>
  <si>
    <t>Wallis Annenberg High</t>
  </si>
  <si>
    <t>0100776</t>
  </si>
  <si>
    <t>0540</t>
  </si>
  <si>
    <t>C0540</t>
  </si>
  <si>
    <t>North Valley Military Institute College Preparatory Academy</t>
  </si>
  <si>
    <t>0107755</t>
  </si>
  <si>
    <t>0542</t>
  </si>
  <si>
    <t>C0542</t>
  </si>
  <si>
    <t>Port of Los Angeles High</t>
  </si>
  <si>
    <t>0101196</t>
  </si>
  <si>
    <t>0543</t>
  </si>
  <si>
    <t>C0543</t>
  </si>
  <si>
    <t>ICEF View Park Preparatory High</t>
  </si>
  <si>
    <t>0101659</t>
  </si>
  <si>
    <t>0570</t>
  </si>
  <si>
    <t>C0570</t>
  </si>
  <si>
    <t>CATCH Prep Charter High, Inc.</t>
  </si>
  <si>
    <t>1933746</t>
  </si>
  <si>
    <t>0572</t>
  </si>
  <si>
    <t>C0572</t>
  </si>
  <si>
    <t>Granada Hills Charter</t>
  </si>
  <si>
    <t>0101683</t>
  </si>
  <si>
    <t>0579</t>
  </si>
  <si>
    <t>C0579</t>
  </si>
  <si>
    <t>Renaissance Arts Academy</t>
  </si>
  <si>
    <t>0101675</t>
  </si>
  <si>
    <t>0581</t>
  </si>
  <si>
    <t>C0581</t>
  </si>
  <si>
    <t>Oscar De La Hoya Animo Charter High</t>
  </si>
  <si>
    <t>0102541</t>
  </si>
  <si>
    <t>0601</t>
  </si>
  <si>
    <t>C0601</t>
  </si>
  <si>
    <t>New Designs Charter</t>
  </si>
  <si>
    <t>0102434</t>
  </si>
  <si>
    <t>0602</t>
  </si>
  <si>
    <t>C0602</t>
  </si>
  <si>
    <t>Animo South Los Angeles Charter</t>
  </si>
  <si>
    <t>0106351</t>
  </si>
  <si>
    <t>0619</t>
  </si>
  <si>
    <t>C0619</t>
  </si>
  <si>
    <t>Ivy Academia</t>
  </si>
  <si>
    <t>0106864</t>
  </si>
  <si>
    <t>0645</t>
  </si>
  <si>
    <t>C0645</t>
  </si>
  <si>
    <t>Alliance Gertz-Ressler Richard Merkin 6-12 Complex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</si>
  <si>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</si>
  <si>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</si>
  <si>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</si>
  <si>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</si>
  <si>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</si>
  <si>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</si>
  <si>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</si>
  <si>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</si>
  <si>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0110304</t>
  </si>
  <si>
    <t>0675</t>
  </si>
  <si>
    <t>C0675</t>
  </si>
  <si>
    <t>Los Angeles Academy of Arts and Enterprise</t>
  </si>
  <si>
    <t>0112128</t>
  </si>
  <si>
    <t>0693</t>
  </si>
  <si>
    <t>C0693</t>
  </si>
  <si>
    <t>Aspire Ollin University Preparatory Academy</t>
  </si>
  <si>
    <t>0108878</t>
  </si>
  <si>
    <t>0712</t>
  </si>
  <si>
    <t>C0712</t>
  </si>
  <si>
    <t>CHAMPS - Charter HS of Arts-Multimedia &amp; Performing</t>
  </si>
  <si>
    <t>0108894</t>
  </si>
  <si>
    <t>0714</t>
  </si>
  <si>
    <t>C0714</t>
  </si>
  <si>
    <t>Alliance Judy Ivie Burton Technology Academy High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</si>
  <si>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</si>
  <si>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</si>
  <si>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</si>
  <si>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</si>
  <si>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</si>
  <si>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</si>
  <si>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</si>
  <si>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</si>
  <si>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76968</t>
  </si>
  <si>
    <t>0109926</t>
  </si>
  <si>
    <t>0738</t>
  </si>
  <si>
    <t>C0738</t>
  </si>
  <si>
    <t>Academia Avance Charter</t>
  </si>
  <si>
    <t>77289</t>
  </si>
  <si>
    <t>0109942</t>
  </si>
  <si>
    <t>0741</t>
  </si>
  <si>
    <t>C0741</t>
  </si>
  <si>
    <t>Los Angeles College Prep Academy</t>
  </si>
  <si>
    <t>0111575</t>
  </si>
  <si>
    <t>0781</t>
  </si>
  <si>
    <t>C0781</t>
  </si>
  <si>
    <t>Animo Ralph Bunche Charter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</si>
  <si>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</si>
  <si>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</si>
  <si>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</si>
  <si>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</si>
  <si>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</si>
  <si>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</si>
  <si>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</si>
  <si>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Ouchi-O'Donovan 6-12 Complex</t>
  </si>
  <si>
    <t>0111658</t>
  </si>
  <si>
    <t>0788</t>
  </si>
  <si>
    <t>C0788</t>
  </si>
  <si>
    <t>Alliance Marc &amp; Eva Stern Math and Science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</si>
  <si>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</si>
  <si>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</si>
  <si>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</si>
  <si>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</si>
  <si>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</si>
  <si>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</si>
  <si>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</si>
  <si>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</si>
  <si>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0111484</t>
  </si>
  <si>
    <t>0791</t>
  </si>
  <si>
    <t>C0791</t>
  </si>
  <si>
    <t>New Village Girls Academy</t>
  </si>
  <si>
    <t>0111583</t>
  </si>
  <si>
    <t>0793</t>
  </si>
  <si>
    <t>C0793</t>
  </si>
  <si>
    <t>Animo Jackie Robinson High</t>
  </si>
  <si>
    <t>0133272</t>
  </si>
  <si>
    <t>0797</t>
  </si>
  <si>
    <t>C0797</t>
  </si>
  <si>
    <t>PUC Triumph Charter Academy and PUC Triumph Charter High</t>
  </si>
  <si>
    <t>0112508</t>
  </si>
  <si>
    <t>0826</t>
  </si>
  <si>
    <t>C0826</t>
  </si>
  <si>
    <t>Bright Star Secondary Charter Academy</t>
  </si>
  <si>
    <t>0112706</t>
  </si>
  <si>
    <t>0838</t>
  </si>
  <si>
    <t>C0838</t>
  </si>
  <si>
    <t>California Virtual Academy @ Los Angeles</t>
  </si>
  <si>
    <t>64857</t>
  </si>
  <si>
    <t>0112714</t>
  </si>
  <si>
    <t>0841</t>
  </si>
  <si>
    <t>C0841</t>
  </si>
  <si>
    <t>Antelope Valley Learning Academy</t>
  </si>
  <si>
    <t>0113464</t>
  </si>
  <si>
    <t>0847</t>
  </si>
  <si>
    <t>C0847</t>
  </si>
  <si>
    <t>Aveson Global Leadership Academy</t>
  </si>
  <si>
    <t>0114439</t>
  </si>
  <si>
    <t>0888</t>
  </si>
  <si>
    <t>C0888</t>
  </si>
  <si>
    <t>Mission View Public</t>
  </si>
  <si>
    <t>0115212</t>
  </si>
  <si>
    <t>0906</t>
  </si>
  <si>
    <t>C0906</t>
  </si>
  <si>
    <t>Magnolia Science Academy 2</t>
  </si>
  <si>
    <t>0115170</t>
  </si>
  <si>
    <t>0914</t>
  </si>
  <si>
    <t>School of Extended Educational Options</t>
  </si>
  <si>
    <t>0115030</t>
  </si>
  <si>
    <t>0917</t>
  </si>
  <si>
    <t>C0917</t>
  </si>
  <si>
    <t>Magnolia Science Academy 3</t>
  </si>
  <si>
    <t>0117598</t>
  </si>
  <si>
    <t>0927</t>
  </si>
  <si>
    <t>C0927</t>
  </si>
  <si>
    <t>Alliance Piera Barbaglia Shaheen Health Services Academy</t>
  </si>
  <si>
    <t>0116509</t>
  </si>
  <si>
    <t>0928</t>
  </si>
  <si>
    <t>C0928</t>
  </si>
  <si>
    <t>Alliance Morgan McKinzie High</t>
  </si>
  <si>
    <t>0117606</t>
  </si>
  <si>
    <t>0929</t>
  </si>
  <si>
    <t>C0929</t>
  </si>
  <si>
    <t>Alliance Leichtman-Levine Family Foundation Environmental Science High</t>
  </si>
  <si>
    <t>0115253</t>
  </si>
  <si>
    <t>0949</t>
  </si>
  <si>
    <t>C0949</t>
  </si>
  <si>
    <t>Discovery Charter Preparatory #2</t>
  </si>
  <si>
    <t>0115725</t>
  </si>
  <si>
    <t>0963</t>
  </si>
  <si>
    <t>C0963</t>
  </si>
  <si>
    <t>Lifeline Education Charter</t>
  </si>
  <si>
    <t>0117234</t>
  </si>
  <si>
    <t>0981</t>
  </si>
  <si>
    <t>C0981</t>
  </si>
  <si>
    <t>Santa Clarita Valley International</t>
  </si>
  <si>
    <t>0117622</t>
  </si>
  <si>
    <t>0986</t>
  </si>
  <si>
    <t>C0986</t>
  </si>
  <si>
    <t>Magnolia Science Academy 4</t>
  </si>
  <si>
    <t>0137679</t>
  </si>
  <si>
    <t>0987</t>
  </si>
  <si>
    <t>C0987</t>
  </si>
  <si>
    <t>Magnolia Science Academy 5</t>
  </si>
  <si>
    <t>0117911</t>
  </si>
  <si>
    <t>1020</t>
  </si>
  <si>
    <t>C1020</t>
  </si>
  <si>
    <t>New Millennium Secondary</t>
  </si>
  <si>
    <t>0118075</t>
  </si>
  <si>
    <t>1031</t>
  </si>
  <si>
    <t>C1031</t>
  </si>
  <si>
    <t>Learning Works</t>
  </si>
  <si>
    <t>0118588</t>
  </si>
  <si>
    <t>1050</t>
  </si>
  <si>
    <t>C1050</t>
  </si>
  <si>
    <t>Alain Leroy Locke College Preparatory Academy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</si>
  <si>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</si>
  <si>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</si>
  <si>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</si>
  <si>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</si>
  <si>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</si>
  <si>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</si>
  <si>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</si>
  <si>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</si>
  <si>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1931047</t>
  </si>
  <si>
    <t>1119</t>
  </si>
  <si>
    <t>C1119</t>
  </si>
  <si>
    <t>Birmingham Community Charter High</t>
  </si>
  <si>
    <t>0120071</t>
  </si>
  <si>
    <t>1120</t>
  </si>
  <si>
    <t>C1120</t>
  </si>
  <si>
    <t>New Designs Charter School-Watts</t>
  </si>
  <si>
    <t>0120600</t>
  </si>
  <si>
    <t>1135</t>
  </si>
  <si>
    <t>C1135</t>
  </si>
  <si>
    <t>iQ Academy California-Los Angeles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</si>
  <si>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</si>
  <si>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</si>
  <si>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</si>
  <si>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</si>
  <si>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</si>
  <si>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</si>
  <si>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</si>
  <si>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</si>
  <si>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</si>
  <si>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</si>
  <si>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</si>
  <si>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</si>
  <si>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</si>
  <si>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</si>
  <si>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</si>
  <si>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</si>
  <si>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0122721</t>
  </si>
  <si>
    <t>1230</t>
  </si>
  <si>
    <t>C1230</t>
  </si>
  <si>
    <t>Aspire Pacific Academy</t>
  </si>
  <si>
    <t>0122606</t>
  </si>
  <si>
    <t>1241</t>
  </si>
  <si>
    <t>C1241</t>
  </si>
  <si>
    <t>PUC Lakeview Charter High</t>
  </si>
  <si>
    <t>0124560</t>
  </si>
  <si>
    <t>1299</t>
  </si>
  <si>
    <t>C1299</t>
  </si>
  <si>
    <t>Synergy Quantum Academy</t>
  </si>
  <si>
    <t>1932623</t>
  </si>
  <si>
    <t>1314</t>
  </si>
  <si>
    <t>C1314</t>
  </si>
  <si>
    <t>El Camino Real Charter High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</si>
  <si>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</si>
  <si>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</si>
  <si>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</si>
  <si>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</si>
  <si>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</si>
  <si>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</si>
  <si>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</si>
  <si>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</si>
  <si>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</si>
  <si>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</si>
  <si>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</si>
  <si>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</si>
  <si>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0125377</t>
  </si>
  <si>
    <t>1367</t>
  </si>
  <si>
    <t>C1367</t>
  </si>
  <si>
    <t>Palmdale Aerospace Academy</t>
  </si>
  <si>
    <t>0125864</t>
  </si>
  <si>
    <t>1401</t>
  </si>
  <si>
    <t>C1401</t>
  </si>
  <si>
    <t>Ednovate - USC Hybrid High College Prep</t>
  </si>
  <si>
    <t>0126136</t>
  </si>
  <si>
    <t>1412</t>
  </si>
  <si>
    <t>C1412</t>
  </si>
  <si>
    <t>Math and Science College Preparatory</t>
  </si>
  <si>
    <t>0126003</t>
  </si>
  <si>
    <t>1415</t>
  </si>
  <si>
    <t>Academies of the Antelope Valley</t>
  </si>
  <si>
    <t>0127100</t>
  </si>
  <si>
    <t>1458</t>
  </si>
  <si>
    <t>C1458</t>
  </si>
  <si>
    <t>Assurance Learning Academy</t>
  </si>
  <si>
    <t>0117077</t>
  </si>
  <si>
    <t>1459</t>
  </si>
  <si>
    <t>C1459</t>
  </si>
  <si>
    <t>APEX Academy</t>
  </si>
  <si>
    <t>0127894</t>
  </si>
  <si>
    <t>1539</t>
  </si>
  <si>
    <t>C1539</t>
  </si>
  <si>
    <t>Valor Academy High</t>
  </si>
  <si>
    <t>0127910</t>
  </si>
  <si>
    <t>1540</t>
  </si>
  <si>
    <t>C1540</t>
  </si>
  <si>
    <t>Camino Nuevo High #2</t>
  </si>
  <si>
    <t>0128496</t>
  </si>
  <si>
    <t>1557</t>
  </si>
  <si>
    <t>C1557</t>
  </si>
  <si>
    <t>New Opportunities Charter</t>
  </si>
  <si>
    <t>0128488</t>
  </si>
  <si>
    <t>1558</t>
  </si>
  <si>
    <t>C1558</t>
  </si>
  <si>
    <t>Family First Charter</t>
  </si>
  <si>
    <t>1931864</t>
  </si>
  <si>
    <t>1571</t>
  </si>
  <si>
    <t>Grover Cleveland Charter High</t>
  </si>
  <si>
    <t>1938612</t>
  </si>
  <si>
    <t>1580</t>
  </si>
  <si>
    <t>Taft Charter High</t>
  </si>
  <si>
    <t>1931708</t>
  </si>
  <si>
    <t>1581</t>
  </si>
  <si>
    <t>Chatsworth Charter High</t>
  </si>
  <si>
    <t>0128728</t>
  </si>
  <si>
    <t>1597</t>
  </si>
  <si>
    <t>C1597</t>
  </si>
  <si>
    <t>Da Vinci Connect</t>
  </si>
  <si>
    <t>0128736</t>
  </si>
  <si>
    <t>1599</t>
  </si>
  <si>
    <t>C1599</t>
  </si>
  <si>
    <t>Opportunities for Learning - Duarte</t>
  </si>
  <si>
    <t>0135145</t>
  </si>
  <si>
    <t>1651</t>
  </si>
  <si>
    <t>C1651</t>
  </si>
  <si>
    <t>Compass Charter Schools of Los Angeles</t>
  </si>
  <si>
    <t>0129627</t>
  </si>
  <si>
    <t>1658</t>
  </si>
  <si>
    <t>C1658</t>
  </si>
  <si>
    <t>TEACH Tech Charter High</t>
  </si>
  <si>
    <t>0131938</t>
  </si>
  <si>
    <t>1682</t>
  </si>
  <si>
    <t>C1682</t>
  </si>
  <si>
    <t>Clear Passage Educational Center</t>
  </si>
  <si>
    <t>0132928</t>
  </si>
  <si>
    <t>1685</t>
  </si>
  <si>
    <t>C1685</t>
  </si>
  <si>
    <t>Anahuacalmecac International University Preparatory of North America</t>
  </si>
  <si>
    <t>0131128</t>
  </si>
  <si>
    <t>1689</t>
  </si>
  <si>
    <t>C1689</t>
  </si>
  <si>
    <t>Da Vinci Communications</t>
  </si>
  <si>
    <t>0137703</t>
  </si>
  <si>
    <t>1697</t>
  </si>
  <si>
    <t>C1697</t>
  </si>
  <si>
    <t>Method Schools, LA</t>
  </si>
  <si>
    <t>0131987</t>
  </si>
  <si>
    <t>1699</t>
  </si>
  <si>
    <t>C1699</t>
  </si>
  <si>
    <t>iLEAD Hybrid</t>
  </si>
  <si>
    <t>0131383</t>
  </si>
  <si>
    <t>1700</t>
  </si>
  <si>
    <t>C1700</t>
  </si>
  <si>
    <t>SIATech Academy South</t>
  </si>
  <si>
    <t>0132282</t>
  </si>
  <si>
    <t>1702</t>
  </si>
  <si>
    <t>C1702</t>
  </si>
  <si>
    <t>Ednovate - East College Prep</t>
  </si>
  <si>
    <t>0131821</t>
  </si>
  <si>
    <t>1722</t>
  </si>
  <si>
    <t>C1722</t>
  </si>
  <si>
    <t>Collegiate Charter High School of Los Angeles</t>
  </si>
  <si>
    <t>0132027</t>
  </si>
  <si>
    <t>1723</t>
  </si>
  <si>
    <t>C1723</t>
  </si>
  <si>
    <t>University Preparatory Value High</t>
  </si>
  <si>
    <t>0132126</t>
  </si>
  <si>
    <t>1724</t>
  </si>
  <si>
    <t>C1724</t>
  </si>
  <si>
    <t>Bert Corona Charter High</t>
  </si>
  <si>
    <t>0132084</t>
  </si>
  <si>
    <t>1738</t>
  </si>
  <si>
    <t>C1738</t>
  </si>
  <si>
    <t>Alliance Marine - Innovation and Technology 6-12 Complex</t>
  </si>
  <si>
    <t>0132654</t>
  </si>
  <si>
    <t>1751</t>
  </si>
  <si>
    <t>C1751</t>
  </si>
  <si>
    <t>California Pacific Charter- Los Angeles</t>
  </si>
  <si>
    <t>0133868</t>
  </si>
  <si>
    <t>1786</t>
  </si>
  <si>
    <t>C1786</t>
  </si>
  <si>
    <t>Rise Kohyang High</t>
  </si>
  <si>
    <t>0134346</t>
  </si>
  <si>
    <t>1814</t>
  </si>
  <si>
    <t>C1814</t>
  </si>
  <si>
    <t>Intellectual Virtues Academy</t>
  </si>
  <si>
    <t>0135582</t>
  </si>
  <si>
    <t>1817</t>
  </si>
  <si>
    <t>C1817</t>
  </si>
  <si>
    <t>Russell Westbrook Why Not? High</t>
  </si>
  <si>
    <t>1938554</t>
  </si>
  <si>
    <t>1834</t>
  </si>
  <si>
    <t>Sylmar Charter High</t>
  </si>
  <si>
    <t>0134619</t>
  </si>
  <si>
    <t>1836</t>
  </si>
  <si>
    <t>C1836</t>
  </si>
  <si>
    <t>Empower Generations</t>
  </si>
  <si>
    <t>0134858</t>
  </si>
  <si>
    <t>1838</t>
  </si>
  <si>
    <t>C1838</t>
  </si>
  <si>
    <t>California School of the Arts - San Gabriel Valley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</si>
  <si>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</si>
  <si>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</si>
  <si>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</si>
  <si>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</si>
  <si>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</si>
  <si>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</si>
  <si>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</si>
  <si>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</si>
  <si>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0135632</t>
  </si>
  <si>
    <t>1863</t>
  </si>
  <si>
    <t>C1863</t>
  </si>
  <si>
    <t>WISH Academy High</t>
  </si>
  <si>
    <t>0136119</t>
  </si>
  <si>
    <t>1874</t>
  </si>
  <si>
    <t>C1874</t>
  </si>
  <si>
    <t>Animo City of Champions Charter High</t>
  </si>
  <si>
    <t>64642</t>
  </si>
  <si>
    <t>0136127</t>
  </si>
  <si>
    <t>1886</t>
  </si>
  <si>
    <t>C1886</t>
  </si>
  <si>
    <t>Sage Oak Charter School- Keppel</t>
  </si>
  <si>
    <t>0136531</t>
  </si>
  <si>
    <t>1902</t>
  </si>
  <si>
    <t>C1902</t>
  </si>
  <si>
    <t>iLEAD Online</t>
  </si>
  <si>
    <t>0136648</t>
  </si>
  <si>
    <t>1911</t>
  </si>
  <si>
    <t>C1911</t>
  </si>
  <si>
    <t>Options for Youth-Acton</t>
  </si>
  <si>
    <t>0137612</t>
  </si>
  <si>
    <t>1926</t>
  </si>
  <si>
    <t>C1926</t>
  </si>
  <si>
    <t>Valley International Preparatory High</t>
  </si>
  <si>
    <t>0137562</t>
  </si>
  <si>
    <t>1961</t>
  </si>
  <si>
    <t>C1961</t>
  </si>
  <si>
    <t>Matrix for Success Academy</t>
  </si>
  <si>
    <t>0137786</t>
  </si>
  <si>
    <t>1972</t>
  </si>
  <si>
    <t>C1972</t>
  </si>
  <si>
    <t>Mission Academy</t>
  </si>
  <si>
    <t>0137984</t>
  </si>
  <si>
    <t>1990</t>
  </si>
  <si>
    <t>C1990</t>
  </si>
  <si>
    <t>Animo Compton Charter</t>
  </si>
  <si>
    <t>1937226</t>
  </si>
  <si>
    <t>2005</t>
  </si>
  <si>
    <t>Reseda Charter High</t>
  </si>
  <si>
    <t>1938885</t>
  </si>
  <si>
    <t>2006</t>
  </si>
  <si>
    <t>University High School Charter</t>
  </si>
  <si>
    <t>0138669</t>
  </si>
  <si>
    <t>2017</t>
  </si>
  <si>
    <t>C2017</t>
  </si>
  <si>
    <t>Da Vinci RISE High</t>
  </si>
  <si>
    <t>0139055</t>
  </si>
  <si>
    <t>2038</t>
  </si>
  <si>
    <t>C2038</t>
  </si>
  <si>
    <t>Academy of Media Arts</t>
  </si>
  <si>
    <t>0139345</t>
  </si>
  <si>
    <t>2045</t>
  </si>
  <si>
    <t>C2045</t>
  </si>
  <si>
    <t>We the People High</t>
  </si>
  <si>
    <t>0139535</t>
  </si>
  <si>
    <t>2060</t>
  </si>
  <si>
    <t>C2060</t>
  </si>
  <si>
    <t>Options For Youth - Duarte, Inc</t>
  </si>
  <si>
    <t>1996529</t>
  </si>
  <si>
    <t>2075</t>
  </si>
  <si>
    <t>City Honors International Preparatory High</t>
  </si>
  <si>
    <t>0140129</t>
  </si>
  <si>
    <t>2087</t>
  </si>
  <si>
    <t>C2087</t>
  </si>
  <si>
    <t>Ednovate - South LA College Prep</t>
  </si>
  <si>
    <t>10207</t>
  </si>
  <si>
    <t>Madera County Superintendent of Schools</t>
  </si>
  <si>
    <t>65201</t>
  </si>
  <si>
    <t>Chowchilla Union High</t>
  </si>
  <si>
    <t>75580</t>
  </si>
  <si>
    <t>Golden Valley Unified</t>
  </si>
  <si>
    <t>75606</t>
  </si>
  <si>
    <t>Chawanakee Unified</t>
  </si>
  <si>
    <t>76414</t>
  </si>
  <si>
    <t>Yosemite Unified</t>
  </si>
  <si>
    <t>2030229</t>
  </si>
  <si>
    <t>0460</t>
  </si>
  <si>
    <t>Pioneer Technical Center</t>
  </si>
  <si>
    <t>2030237</t>
  </si>
  <si>
    <t>0479</t>
  </si>
  <si>
    <t>C0479</t>
  </si>
  <si>
    <t>Glacier High School Charter</t>
  </si>
  <si>
    <t>0118950</t>
  </si>
  <si>
    <t>1058</t>
  </si>
  <si>
    <t>C1058</t>
  </si>
  <si>
    <t>Sherman Thomas Charter High</t>
  </si>
  <si>
    <t>0125021</t>
  </si>
  <si>
    <t>1341</t>
  </si>
  <si>
    <t>Minarets Charter High</t>
  </si>
  <si>
    <t>0132936</t>
  </si>
  <si>
    <t>1763</t>
  </si>
  <si>
    <t>Chawanakee Academy Charter</t>
  </si>
  <si>
    <t>10215</t>
  </si>
  <si>
    <t>Marin County Office of Education</t>
  </si>
  <si>
    <t>65417</t>
  </si>
  <si>
    <t>Novato Unified</t>
  </si>
  <si>
    <t>65482</t>
  </si>
  <si>
    <t>Tamalpais Union High</t>
  </si>
  <si>
    <t>73361</t>
  </si>
  <si>
    <t>Shoreline Unified</t>
  </si>
  <si>
    <t>2130102</t>
  </si>
  <si>
    <t>0087</t>
  </si>
  <si>
    <t>Phoenix Academy</t>
  </si>
  <si>
    <t>22</t>
  </si>
  <si>
    <t>10223</t>
  </si>
  <si>
    <t>Mariposa County Office of Education</t>
  </si>
  <si>
    <t>65532</t>
  </si>
  <si>
    <t>Mariposa County Unified</t>
  </si>
  <si>
    <t>10231</t>
  </si>
  <si>
    <t>Mendocino County Office of Education</t>
  </si>
  <si>
    <t>65540</t>
  </si>
  <si>
    <t>Anderson Valley Unified</t>
  </si>
  <si>
    <t>65565</t>
  </si>
  <si>
    <t>Fort Bragg Unified</t>
  </si>
  <si>
    <t>65581</t>
  </si>
  <si>
    <t>Mendocino Unified</t>
  </si>
  <si>
    <t>65599</t>
  </si>
  <si>
    <t>Point Arena Joint Union High</t>
  </si>
  <si>
    <t>65607</t>
  </si>
  <si>
    <t>Round Valley Unified</t>
  </si>
  <si>
    <t>65623</t>
  </si>
  <si>
    <t>Willits Unified</t>
  </si>
  <si>
    <t>73866</t>
  </si>
  <si>
    <t>Potter Valley Community Unified</t>
  </si>
  <si>
    <t>75218</t>
  </si>
  <si>
    <t>Leggett Valley Unified</t>
  </si>
  <si>
    <t>2330363</t>
  </si>
  <si>
    <t>0166</t>
  </si>
  <si>
    <t>C0166</t>
  </si>
  <si>
    <t>Willits Charter</t>
  </si>
  <si>
    <t>65557</t>
  </si>
  <si>
    <t>6116669</t>
  </si>
  <si>
    <t>0192</t>
  </si>
  <si>
    <t>C0192</t>
  </si>
  <si>
    <t>Pacific Community Charter</t>
  </si>
  <si>
    <t>2330413</t>
  </si>
  <si>
    <t>0271</t>
  </si>
  <si>
    <t>C0271</t>
  </si>
  <si>
    <t>Redwood Academy of Ukiah</t>
  </si>
  <si>
    <t>2330454</t>
  </si>
  <si>
    <t>0439</t>
  </si>
  <si>
    <t>C0439</t>
  </si>
  <si>
    <t>Accelerated Achievement Academy</t>
  </si>
  <si>
    <t>0112300</t>
  </si>
  <si>
    <t>0822</t>
  </si>
  <si>
    <t>C0822</t>
  </si>
  <si>
    <t>La Vida Charter</t>
  </si>
  <si>
    <t>10249</t>
  </si>
  <si>
    <t>Merced County Office of Education</t>
  </si>
  <si>
    <t>65730</t>
  </si>
  <si>
    <t>Le Grand Union High</t>
  </si>
  <si>
    <t>65755</t>
  </si>
  <si>
    <t>Los Banos Unified</t>
  </si>
  <si>
    <t>0106518</t>
  </si>
  <si>
    <t>0631</t>
  </si>
  <si>
    <t>Merced Scholars Charter</t>
  </si>
  <si>
    <t>0138032</t>
  </si>
  <si>
    <t>2002</t>
  </si>
  <si>
    <t>Come Back Charter</t>
  </si>
  <si>
    <t>25</t>
  </si>
  <si>
    <t>10256</t>
  </si>
  <si>
    <t>Modoc County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</si>
  <si>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</si>
  <si>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</si>
  <si>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</si>
  <si>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</si>
  <si>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</si>
  <si>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</si>
  <si>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26</t>
  </si>
  <si>
    <t>10264</t>
  </si>
  <si>
    <t>Mono County Office of Education</t>
  </si>
  <si>
    <t>73668</t>
  </si>
  <si>
    <t>Eastern Sierra Unified</t>
  </si>
  <si>
    <t>73692</t>
  </si>
  <si>
    <t>Mammoth Unified</t>
  </si>
  <si>
    <t>0124990</t>
  </si>
  <si>
    <t>1355</t>
  </si>
  <si>
    <t>Urban Corps of San Diego County Charter</t>
  </si>
  <si>
    <t>10272</t>
  </si>
  <si>
    <t>Monterey County Office of Education</t>
  </si>
  <si>
    <t>65987</t>
  </si>
  <si>
    <t>Carmel Unified</t>
  </si>
  <si>
    <t>66068</t>
  </si>
  <si>
    <t>South Monterey County Joint Union High</t>
  </si>
  <si>
    <t>66092</t>
  </si>
  <si>
    <t>Monterey Peninsula Unified</t>
  </si>
  <si>
    <t>66134</t>
  </si>
  <si>
    <t>Pacific Grove Unified</t>
  </si>
  <si>
    <t>73825</t>
  </si>
  <si>
    <t>North Monterey County Unified</t>
  </si>
  <si>
    <t>2730232</t>
  </si>
  <si>
    <t>0327</t>
  </si>
  <si>
    <t>Monterey County Home Charter</t>
  </si>
  <si>
    <t>2730240</t>
  </si>
  <si>
    <t>0362</t>
  </si>
  <si>
    <t>C0362</t>
  </si>
  <si>
    <t>Learning for Life Charter</t>
  </si>
  <si>
    <t>0116491</t>
  </si>
  <si>
    <t>2091</t>
  </si>
  <si>
    <t>C2091</t>
  </si>
  <si>
    <t>Open Door Charter</t>
  </si>
  <si>
    <t>10280</t>
  </si>
  <si>
    <t>Napa County Office of Education</t>
  </si>
  <si>
    <t>66241</t>
  </si>
  <si>
    <t>Calistoga Joint Unified</t>
  </si>
  <si>
    <t>66290</t>
  </si>
  <si>
    <t>Saint Helena Unified</t>
  </si>
  <si>
    <t>10298</t>
  </si>
  <si>
    <t>Nevada County Office of Education</t>
  </si>
  <si>
    <t>66357</t>
  </si>
  <si>
    <t>Nevada Joint Union High</t>
  </si>
  <si>
    <t>76877</t>
  </si>
  <si>
    <t>6111371</t>
  </si>
  <si>
    <t>0024</t>
  </si>
  <si>
    <t>Vantage Point Charter</t>
  </si>
  <si>
    <t>2930147</t>
  </si>
  <si>
    <t>0255</t>
  </si>
  <si>
    <t>C0255</t>
  </si>
  <si>
    <t>John Muir Charter</t>
  </si>
  <si>
    <t>0114314</t>
  </si>
  <si>
    <t>0871</t>
  </si>
  <si>
    <t>Bitney Prep High</t>
  </si>
  <si>
    <t>0124834</t>
  </si>
  <si>
    <t>1336</t>
  </si>
  <si>
    <t>C1336</t>
  </si>
  <si>
    <t>Sierra Academy of Expeditionary Learning</t>
  </si>
  <si>
    <t>0126219</t>
  </si>
  <si>
    <t>1427</t>
  </si>
  <si>
    <t>Forest Charter</t>
  </si>
  <si>
    <t>0130823</t>
  </si>
  <si>
    <t>1680</t>
  </si>
  <si>
    <t>C1680</t>
  </si>
  <si>
    <t>EPIC de Cesar Chavez</t>
  </si>
  <si>
    <t>10306</t>
  </si>
  <si>
    <t>Orange County Department of Education</t>
  </si>
  <si>
    <t>66449</t>
  </si>
  <si>
    <t>Brea-Olinda Unified</t>
  </si>
  <si>
    <t>66464</t>
  </si>
  <si>
    <t>Capistrano Unified</t>
  </si>
  <si>
    <t>66514</t>
  </si>
  <si>
    <t>Fullerton Joint Union High</t>
  </si>
  <si>
    <t>66522</t>
  </si>
  <si>
    <t>Garden Grove Unified</t>
  </si>
  <si>
    <t>66548</t>
  </si>
  <si>
    <t>Huntington Beach Union High</t>
  </si>
  <si>
    <t>66555</t>
  </si>
  <si>
    <t>Laguna Beach Unified</t>
  </si>
  <si>
    <t>66597</t>
  </si>
  <si>
    <t>Newport-Mesa Unified</t>
  </si>
  <si>
    <t>66621</t>
  </si>
  <si>
    <t>Orange Unified</t>
  </si>
  <si>
    <t>66647</t>
  </si>
  <si>
    <t>Placentia-Yorba Linda Unified</t>
  </si>
  <si>
    <t>66670</t>
  </si>
  <si>
    <t>Santa Ana Unified</t>
  </si>
  <si>
    <t>73635</t>
  </si>
  <si>
    <t>Saddleback Valley Unified</t>
  </si>
  <si>
    <t>73643</t>
  </si>
  <si>
    <t>Tustin Unified</t>
  </si>
  <si>
    <t>73650</t>
  </si>
  <si>
    <t>Irvine Unified</t>
  </si>
  <si>
    <t>3030723</t>
  </si>
  <si>
    <t>0290</t>
  </si>
  <si>
    <t>C0290</t>
  </si>
  <si>
    <t>OCSA</t>
  </si>
  <si>
    <t>6120356</t>
  </si>
  <si>
    <t>0463</t>
  </si>
  <si>
    <t>C0463</t>
  </si>
  <si>
    <t>Opportunities for Learning - Capistrano</t>
  </si>
  <si>
    <t>0106567</t>
  </si>
  <si>
    <t>0632</t>
  </si>
  <si>
    <t>C0632</t>
  </si>
  <si>
    <t>Nova Academy Early College High</t>
  </si>
  <si>
    <t>0106765</t>
  </si>
  <si>
    <t>0664</t>
  </si>
  <si>
    <t>C0664</t>
  </si>
  <si>
    <t>California Connections Academy Southern California</t>
  </si>
  <si>
    <t>0126037</t>
  </si>
  <si>
    <t>1419</t>
  </si>
  <si>
    <t>C1419</t>
  </si>
  <si>
    <t>Samueli Academy</t>
  </si>
  <si>
    <t>76893</t>
  </si>
  <si>
    <t>0130765</t>
  </si>
  <si>
    <t>1686</t>
  </si>
  <si>
    <t>C1686</t>
  </si>
  <si>
    <t>Magnolia Science Academy Santa Ana</t>
  </si>
  <si>
    <t>0132910</t>
  </si>
  <si>
    <t>1761</t>
  </si>
  <si>
    <t>College and Career Preparatory Academy</t>
  </si>
  <si>
    <t>0135897</t>
  </si>
  <si>
    <t>1765</t>
  </si>
  <si>
    <t>Advanced Learning Academy</t>
  </si>
  <si>
    <t>0133983</t>
  </si>
  <si>
    <t>1798</t>
  </si>
  <si>
    <t>C1798</t>
  </si>
  <si>
    <t>Ednovate - Legacy College Prep.</t>
  </si>
  <si>
    <t>0133959</t>
  </si>
  <si>
    <t>1800</t>
  </si>
  <si>
    <t>C1800</t>
  </si>
  <si>
    <t>Unity Middle College High</t>
  </si>
  <si>
    <t>0134239</t>
  </si>
  <si>
    <t>1807</t>
  </si>
  <si>
    <t>C1807</t>
  </si>
  <si>
    <t>EPIC Charter (Excellence Performance Innovation Citizenship)</t>
  </si>
  <si>
    <t>0134940</t>
  </si>
  <si>
    <t>1831</t>
  </si>
  <si>
    <t>C1831</t>
  </si>
  <si>
    <t>Citrus Springs Charter</t>
  </si>
  <si>
    <t>0134841</t>
  </si>
  <si>
    <t>1833</t>
  </si>
  <si>
    <t>C1833</t>
  </si>
  <si>
    <t>Orange County Workforce Innovation High</t>
  </si>
  <si>
    <t>0138800</t>
  </si>
  <si>
    <t>2025</t>
  </si>
  <si>
    <t>C2025</t>
  </si>
  <si>
    <t>Suncoast Preparatory Academy</t>
  </si>
  <si>
    <t>0140061</t>
  </si>
  <si>
    <t>2084</t>
  </si>
  <si>
    <t>C2084</t>
  </si>
  <si>
    <t>OCASA College Prep</t>
  </si>
  <si>
    <t>10314</t>
  </si>
  <si>
    <t>Placer County Office of Education</t>
  </si>
  <si>
    <t>66894</t>
  </si>
  <si>
    <t>Placer Union High</t>
  </si>
  <si>
    <t>66944</t>
  </si>
  <si>
    <t>Tahoe-Truckee Unified</t>
  </si>
  <si>
    <t>66951</t>
  </si>
  <si>
    <t>Western Placer Unified</t>
  </si>
  <si>
    <t>75085</t>
  </si>
  <si>
    <t>Rocklin Unified</t>
  </si>
  <si>
    <t>3130168</t>
  </si>
  <si>
    <t>0015</t>
  </si>
  <si>
    <t>C0015</t>
  </si>
  <si>
    <t>Horizon Charter</t>
  </si>
  <si>
    <t>0119487</t>
  </si>
  <si>
    <t>1071</t>
  </si>
  <si>
    <t>C1071</t>
  </si>
  <si>
    <t>Western Sierra Collegiate Academy</t>
  </si>
  <si>
    <t>0126904</t>
  </si>
  <si>
    <t>1432</t>
  </si>
  <si>
    <t>Placer County Pathways Charter</t>
  </si>
  <si>
    <t>0135871</t>
  </si>
  <si>
    <t>1715</t>
  </si>
  <si>
    <t>C1715</t>
  </si>
  <si>
    <t>John Adams Academy - Lincoln</t>
  </si>
  <si>
    <t>0138081</t>
  </si>
  <si>
    <t>1976</t>
  </si>
  <si>
    <t>Maidu Virtual Charter Academy</t>
  </si>
  <si>
    <t>0121418</t>
  </si>
  <si>
    <t>2061</t>
  </si>
  <si>
    <t>C2061</t>
  </si>
  <si>
    <t>John Adams Academy - Roseville</t>
  </si>
  <si>
    <t>32</t>
  </si>
  <si>
    <t>10322</t>
  </si>
  <si>
    <t>Plumas County Office of Education</t>
  </si>
  <si>
    <t>66969</t>
  </si>
  <si>
    <t>Plumas Unified</t>
  </si>
  <si>
    <t>3230083</t>
  </si>
  <si>
    <t>0146</t>
  </si>
  <si>
    <t>C0146</t>
  </si>
  <si>
    <t>Plumas Charter</t>
  </si>
  <si>
    <t>10330</t>
  </si>
  <si>
    <t>Riverside County Office of Education</t>
  </si>
  <si>
    <t>66977</t>
  </si>
  <si>
    <t>Alvord Unified</t>
  </si>
  <si>
    <t>66985</t>
  </si>
  <si>
    <t>Banning Unified</t>
  </si>
  <si>
    <t>66993</t>
  </si>
  <si>
    <t>Beaumont Unified</t>
  </si>
  <si>
    <t>67033</t>
  </si>
  <si>
    <t>Corona-Norco Unified</t>
  </si>
  <si>
    <t>67058</t>
  </si>
  <si>
    <t>Desert Sands Unified</t>
  </si>
  <si>
    <t>67082</t>
  </si>
  <si>
    <t>Hemet Unified</t>
  </si>
  <si>
    <t>67090</t>
  </si>
  <si>
    <t>Jurupa Unified</t>
  </si>
  <si>
    <t>67124</t>
  </si>
  <si>
    <t>Moreno Valley Unified</t>
  </si>
  <si>
    <t>67173</t>
  </si>
  <si>
    <t>Palm Springs Unified</t>
  </si>
  <si>
    <t>67207</t>
  </si>
  <si>
    <t>Perris Union High</t>
  </si>
  <si>
    <t>67215</t>
  </si>
  <si>
    <t>Riverside Unified</t>
  </si>
  <si>
    <t>67249</t>
  </si>
  <si>
    <t>San Jacinto Unified</t>
  </si>
  <si>
    <t>73676</t>
  </si>
  <si>
    <t>Coachella Valley Unified</t>
  </si>
  <si>
    <t>75176</t>
  </si>
  <si>
    <t>Lake Elsinore Unified</t>
  </si>
  <si>
    <t>75192</t>
  </si>
  <si>
    <t>Temecula Valley Unified</t>
  </si>
  <si>
    <t>75200</t>
  </si>
  <si>
    <t>Murrieta Valley Unified</t>
  </si>
  <si>
    <t>6114748</t>
  </si>
  <si>
    <t>0129</t>
  </si>
  <si>
    <t>C0129</t>
  </si>
  <si>
    <t>San Jacinto Valley Academy</t>
  </si>
  <si>
    <t>3330917</t>
  </si>
  <si>
    <t>0284</t>
  </si>
  <si>
    <t>C0284</t>
  </si>
  <si>
    <t>Temecula Preparatory</t>
  </si>
  <si>
    <t>67157</t>
  </si>
  <si>
    <t>3331014</t>
  </si>
  <si>
    <t>0368</t>
  </si>
  <si>
    <t>Nuview Bridge Early College High</t>
  </si>
  <si>
    <t>0101170</t>
  </si>
  <si>
    <t>0529</t>
  </si>
  <si>
    <t>California Military Institute</t>
  </si>
  <si>
    <t>67116</t>
  </si>
  <si>
    <t>0109843</t>
  </si>
  <si>
    <t>0730</t>
  </si>
  <si>
    <t>C0730</t>
  </si>
  <si>
    <t>Santa Rosa Academy</t>
  </si>
  <si>
    <t>0110833</t>
  </si>
  <si>
    <t>0753</t>
  </si>
  <si>
    <t>C0753</t>
  </si>
  <si>
    <t>River Springs Charter</t>
  </si>
  <si>
    <t>0120675</t>
  </si>
  <si>
    <t>1144</t>
  </si>
  <si>
    <t>Western Center Academy</t>
  </si>
  <si>
    <t>0121673</t>
  </si>
  <si>
    <t>1188</t>
  </si>
  <si>
    <t>C1188</t>
  </si>
  <si>
    <t>NOVA Academy - Coachella</t>
  </si>
  <si>
    <t>0125237</t>
  </si>
  <si>
    <t>1366</t>
  </si>
  <si>
    <t>C1366</t>
  </si>
  <si>
    <t>Leadership Military Academy</t>
  </si>
  <si>
    <t>0128397</t>
  </si>
  <si>
    <t>1568</t>
  </si>
  <si>
    <t>Come Back Kids</t>
  </si>
  <si>
    <t>0128777</t>
  </si>
  <si>
    <t>1602</t>
  </si>
  <si>
    <t>C1602</t>
  </si>
  <si>
    <t>Gateway College and Career Academy</t>
  </si>
  <si>
    <t>0137836</t>
  </si>
  <si>
    <t>1984</t>
  </si>
  <si>
    <t>C1984</t>
  </si>
  <si>
    <t>Pivot Charter School Riverside</t>
  </si>
  <si>
    <t>0137869</t>
  </si>
  <si>
    <t>1993</t>
  </si>
  <si>
    <t>C1993</t>
  </si>
  <si>
    <t>Excelsior Charter School Corona-Norco</t>
  </si>
  <si>
    <t>0138602</t>
  </si>
  <si>
    <t>2018</t>
  </si>
  <si>
    <t>C2018</t>
  </si>
  <si>
    <t>JCS - Pine Hills</t>
  </si>
  <si>
    <t>0138610</t>
  </si>
  <si>
    <t>2019</t>
  </si>
  <si>
    <t>C2019</t>
  </si>
  <si>
    <t>Scale Leadership Academy - East</t>
  </si>
  <si>
    <t>0139360</t>
  </si>
  <si>
    <t>2049</t>
  </si>
  <si>
    <t>C2049</t>
  </si>
  <si>
    <t>Mission Vista Academy</t>
  </si>
  <si>
    <t>67314</t>
  </si>
  <si>
    <t>Elk Grove Unified</t>
  </si>
  <si>
    <t>67330</t>
  </si>
  <si>
    <t>Folsom-Cordova Unified</t>
  </si>
  <si>
    <t>67439</t>
  </si>
  <si>
    <t>Sacramento City Unified</t>
  </si>
  <si>
    <t>67447</t>
  </si>
  <si>
    <t>San Juan Unified</t>
  </si>
  <si>
    <t>76505</t>
  </si>
  <si>
    <t>Twin Rivers Unified</t>
  </si>
  <si>
    <t>3430659</t>
  </si>
  <si>
    <t>0019</t>
  </si>
  <si>
    <t>C0019</t>
  </si>
  <si>
    <t>Natomas Charter</t>
  </si>
  <si>
    <t>6112254</t>
  </si>
  <si>
    <t>0027</t>
  </si>
  <si>
    <t>Elk Grove Charter</t>
  </si>
  <si>
    <t>3430691</t>
  </si>
  <si>
    <t>0217</t>
  </si>
  <si>
    <t>C0217</t>
  </si>
  <si>
    <t>Options for Youth-San Juan</t>
  </si>
  <si>
    <t>3430717</t>
  </si>
  <si>
    <t>0248</t>
  </si>
  <si>
    <t>C0248</t>
  </si>
  <si>
    <t>Visions In Education</t>
  </si>
  <si>
    <t>3430758</t>
  </si>
  <si>
    <t>0275</t>
  </si>
  <si>
    <t>San Juan Choices Charter</t>
  </si>
  <si>
    <t>0101832</t>
  </si>
  <si>
    <t>0560</t>
  </si>
  <si>
    <t>C0560</t>
  </si>
  <si>
    <t>Futures High</t>
  </si>
  <si>
    <t>0101881</t>
  </si>
  <si>
    <t>0585</t>
  </si>
  <si>
    <t>New Technology High</t>
  </si>
  <si>
    <t>0101907</t>
  </si>
  <si>
    <t>0586</t>
  </si>
  <si>
    <t>The MET</t>
  </si>
  <si>
    <t>0101899</t>
  </si>
  <si>
    <t>0588</t>
  </si>
  <si>
    <t>George Washington Carver School of Arts and Science</t>
  </si>
  <si>
    <t>0102038</t>
  </si>
  <si>
    <t>0596</t>
  </si>
  <si>
    <t>C0596</t>
  </si>
  <si>
    <t>Sacramento Charter High</t>
  </si>
  <si>
    <t>0108795</t>
  </si>
  <si>
    <t>0686</t>
  </si>
  <si>
    <t>Creative Connections Arts Academy</t>
  </si>
  <si>
    <t>0108415</t>
  </si>
  <si>
    <t>0687</t>
  </si>
  <si>
    <t>C0687</t>
  </si>
  <si>
    <t>Heritage Peak Charter</t>
  </si>
  <si>
    <t>0108837</t>
  </si>
  <si>
    <t>0699</t>
  </si>
  <si>
    <t>C0699</t>
  </si>
  <si>
    <t>Community Collaborative Charter</t>
  </si>
  <si>
    <t>0112425</t>
  </si>
  <si>
    <t>0823</t>
  </si>
  <si>
    <t>Natomas Pacific Pathways Prep</t>
  </si>
  <si>
    <t>0114272</t>
  </si>
  <si>
    <t>0878</t>
  </si>
  <si>
    <t>C0878</t>
  </si>
  <si>
    <t>SAVA - Sacramento Academic and Vocational Academy</t>
  </si>
  <si>
    <t>0136275</t>
  </si>
  <si>
    <t>1313</t>
  </si>
  <si>
    <t>C1313</t>
  </si>
  <si>
    <t>Fortune</t>
  </si>
  <si>
    <t>0126060</t>
  </si>
  <si>
    <t>1405</t>
  </si>
  <si>
    <t>Leroy Greene Academy</t>
  </si>
  <si>
    <t>0121467</t>
  </si>
  <si>
    <t>1555</t>
  </si>
  <si>
    <t>C1555</t>
  </si>
  <si>
    <t>Aspire Alexander Twilight Secondary Academy</t>
  </si>
  <si>
    <t>0130757</t>
  </si>
  <si>
    <t>1674</t>
  </si>
  <si>
    <t>C1674</t>
  </si>
  <si>
    <t>Highlands Community Charter</t>
  </si>
  <si>
    <t>0132019</t>
  </si>
  <si>
    <t>1727</t>
  </si>
  <si>
    <t>C1727</t>
  </si>
  <si>
    <t>Paseo Grande Charter</t>
  </si>
  <si>
    <t>0137406</t>
  </si>
  <si>
    <t>1948</t>
  </si>
  <si>
    <t>C1948</t>
  </si>
  <si>
    <t>SAVA - Sacramento Academic and Vocational Academy - SCUSD</t>
  </si>
  <si>
    <t>0137281</t>
  </si>
  <si>
    <t>1949</t>
  </si>
  <si>
    <t>C1949</t>
  </si>
  <si>
    <t>SAVA - Sacramento Academic and Vocational Academy - EGUSD</t>
  </si>
  <si>
    <t>0137950</t>
  </si>
  <si>
    <t>1970</t>
  </si>
  <si>
    <t>C1970</t>
  </si>
  <si>
    <t>Marconi Learning Academy</t>
  </si>
  <si>
    <t>0139584</t>
  </si>
  <si>
    <t>2072</t>
  </si>
  <si>
    <t>C2072</t>
  </si>
  <si>
    <t>California Innovative Career Academy</t>
  </si>
  <si>
    <t>35</t>
  </si>
  <si>
    <t>10355</t>
  </si>
  <si>
    <t>San Benito County Office of Education</t>
  </si>
  <si>
    <t>67538</t>
  </si>
  <si>
    <t>San Benito High</t>
  </si>
  <si>
    <t>75259</t>
  </si>
  <si>
    <t>Aromas - San Juan Unified</t>
  </si>
  <si>
    <t>10363</t>
  </si>
  <si>
    <t>San Bernardino County Office of Education</t>
  </si>
  <si>
    <t>67611</t>
  </si>
  <si>
    <t>Barstow Unified</t>
  </si>
  <si>
    <t>67637</t>
  </si>
  <si>
    <t>Bear Valley Unified</t>
  </si>
  <si>
    <t>67652</t>
  </si>
  <si>
    <t>Chaffey Joint Union High</t>
  </si>
  <si>
    <t>67678</t>
  </si>
  <si>
    <t>Chino Valley Unified</t>
  </si>
  <si>
    <t>67686</t>
  </si>
  <si>
    <t>Colton Joint Unified</t>
  </si>
  <si>
    <t>67710</t>
  </si>
  <si>
    <t>Fontana Unified</t>
  </si>
  <si>
    <t>67777</t>
  </si>
  <si>
    <t>Morongo Unified</t>
  </si>
  <si>
    <t>67801</t>
  </si>
  <si>
    <t>Needles Unified</t>
  </si>
  <si>
    <t>67843</t>
  </si>
  <si>
    <t>Redlands Unified</t>
  </si>
  <si>
    <t>67850</t>
  </si>
  <si>
    <t>Rialto Unified</t>
  </si>
  <si>
    <t>67876</t>
  </si>
  <si>
    <t>San Bernardino City Unified</t>
  </si>
  <si>
    <t>67892</t>
  </si>
  <si>
    <t>Trona Joint Unified</t>
  </si>
  <si>
    <t>67934</t>
  </si>
  <si>
    <t>Victor Valley Union High</t>
  </si>
  <si>
    <t>67959</t>
  </si>
  <si>
    <t>Yucaipa-Calimesa Joint Unified</t>
  </si>
  <si>
    <t>73858</t>
  </si>
  <si>
    <t>Baker Valley Unified</t>
  </si>
  <si>
    <t>73890</t>
  </si>
  <si>
    <t>Silver Valley Unified</t>
  </si>
  <si>
    <t>75044</t>
  </si>
  <si>
    <t>Hesperia Unified</t>
  </si>
  <si>
    <t>75051</t>
  </si>
  <si>
    <t>Lucerne Valley Unified</t>
  </si>
  <si>
    <t>75069</t>
  </si>
  <si>
    <t>Upland Unified</t>
  </si>
  <si>
    <t>75077</t>
  </si>
  <si>
    <t>Apple Valley Unified</t>
  </si>
  <si>
    <t>3630670</t>
  </si>
  <si>
    <t>0013</t>
  </si>
  <si>
    <t>C0013</t>
  </si>
  <si>
    <t>Options for Youth-Victorville Charter</t>
  </si>
  <si>
    <t>3631207</t>
  </si>
  <si>
    <t>0127</t>
  </si>
  <si>
    <t>C0127</t>
  </si>
  <si>
    <t>Academy for Academic Excellence</t>
  </si>
  <si>
    <t>3630928</t>
  </si>
  <si>
    <t>0180</t>
  </si>
  <si>
    <t>C0180</t>
  </si>
  <si>
    <t>Grove</t>
  </si>
  <si>
    <t>3630993</t>
  </si>
  <si>
    <t>0335</t>
  </si>
  <si>
    <t>C0335</t>
  </si>
  <si>
    <t>Provisional Accelerated Learning Academy</t>
  </si>
  <si>
    <t>0107516</t>
  </si>
  <si>
    <t>0671</t>
  </si>
  <si>
    <t>C0671</t>
  </si>
  <si>
    <t>Summit Leadership Academy-High Desert</t>
  </si>
  <si>
    <t>0107730</t>
  </si>
  <si>
    <t>0677</t>
  </si>
  <si>
    <t>C0677</t>
  </si>
  <si>
    <t>ASA Charter</t>
  </si>
  <si>
    <t>0109850</t>
  </si>
  <si>
    <t>0731</t>
  </si>
  <si>
    <t>C0731</t>
  </si>
  <si>
    <t>Public Safety Academy</t>
  </si>
  <si>
    <t>67827</t>
  </si>
  <si>
    <t>0113928</t>
  </si>
  <si>
    <t>0855</t>
  </si>
  <si>
    <t>C0855</t>
  </si>
  <si>
    <t>Riverside Preparatory</t>
  </si>
  <si>
    <t>0114389</t>
  </si>
  <si>
    <t>0885</t>
  </si>
  <si>
    <t>C0885</t>
  </si>
  <si>
    <t>Mirus Secondary</t>
  </si>
  <si>
    <t>0115089</t>
  </si>
  <si>
    <t>0905</t>
  </si>
  <si>
    <t>C0905</t>
  </si>
  <si>
    <t>Sky Mountain Charter</t>
  </si>
  <si>
    <t>67736</t>
  </si>
  <si>
    <t>0116723</t>
  </si>
  <si>
    <t>0968</t>
  </si>
  <si>
    <t>Academy of Careers and Exploration</t>
  </si>
  <si>
    <t>0116707</t>
  </si>
  <si>
    <t>0971</t>
  </si>
  <si>
    <t>C0971</t>
  </si>
  <si>
    <t>Encore Jr./Sr. High School for the Performing and Visual Arts</t>
  </si>
  <si>
    <t>0120568</t>
  </si>
  <si>
    <t>1132</t>
  </si>
  <si>
    <t>C1132</t>
  </si>
  <si>
    <t>Options for Youth-San Bernardino</t>
  </si>
  <si>
    <t>67587</t>
  </si>
  <si>
    <t>0128462</t>
  </si>
  <si>
    <t>1520</t>
  </si>
  <si>
    <t>C1520</t>
  </si>
  <si>
    <t>Taylion High Desert Academy/Adelanto</t>
  </si>
  <si>
    <t>0128439</t>
  </si>
  <si>
    <t>1592</t>
  </si>
  <si>
    <t>C1592</t>
  </si>
  <si>
    <t>Empire Springs Charter</t>
  </si>
  <si>
    <t>0130948</t>
  </si>
  <si>
    <t>1679</t>
  </si>
  <si>
    <t>Independence Charter Academy</t>
  </si>
  <si>
    <t>0136069</t>
  </si>
  <si>
    <t>1885</t>
  </si>
  <si>
    <t>C1885</t>
  </si>
  <si>
    <t>Sage Oak Charter</t>
  </si>
  <si>
    <t>0136432</t>
  </si>
  <si>
    <t>1895</t>
  </si>
  <si>
    <t>C1895</t>
  </si>
  <si>
    <t>Alta Vista Innovation High</t>
  </si>
  <si>
    <t>3630761</t>
  </si>
  <si>
    <t>1910</t>
  </si>
  <si>
    <t>C1910</t>
  </si>
  <si>
    <t>Excelsior Charter</t>
  </si>
  <si>
    <t>0136937</t>
  </si>
  <si>
    <t>1919</t>
  </si>
  <si>
    <t>C1919</t>
  </si>
  <si>
    <t>Vista Norte Public Charter</t>
  </si>
  <si>
    <t>0136952</t>
  </si>
  <si>
    <t>1922</t>
  </si>
  <si>
    <t>C1922</t>
  </si>
  <si>
    <t>Entrepreneur High</t>
  </si>
  <si>
    <t>0136960</t>
  </si>
  <si>
    <t>1923</t>
  </si>
  <si>
    <t>C1923</t>
  </si>
  <si>
    <t>Elite Academic Academy - Lucerne</t>
  </si>
  <si>
    <t>0137174</t>
  </si>
  <si>
    <t>1937</t>
  </si>
  <si>
    <t>C1937</t>
  </si>
  <si>
    <t>Mojave River Academy - Gold Canyon</t>
  </si>
  <si>
    <t>0137182</t>
  </si>
  <si>
    <t>1938</t>
  </si>
  <si>
    <t>C1938</t>
  </si>
  <si>
    <t>Mojave River Academy - National Trails</t>
  </si>
  <si>
    <t>0137190</t>
  </si>
  <si>
    <t>1939</t>
  </si>
  <si>
    <t>C1939</t>
  </si>
  <si>
    <t>Mojave River Academy - Oro Grande</t>
  </si>
  <si>
    <t>0137208</t>
  </si>
  <si>
    <t>1940</t>
  </si>
  <si>
    <t>C1940</t>
  </si>
  <si>
    <t>Mojave River Academy - Route 66</t>
  </si>
  <si>
    <t>0137216</t>
  </si>
  <si>
    <t>1941</t>
  </si>
  <si>
    <t>C1941</t>
  </si>
  <si>
    <t>Mojave River Academy - Rockview Park</t>
  </si>
  <si>
    <t>0137224</t>
  </si>
  <si>
    <t>1942</t>
  </si>
  <si>
    <t>C1942</t>
  </si>
  <si>
    <t>Mojave River Academy - Silver Mountain</t>
  </si>
  <si>
    <t>0137232</t>
  </si>
  <si>
    <t>1943</t>
  </si>
  <si>
    <t>C1943</t>
  </si>
  <si>
    <t>Mojave River Academy - Marble City</t>
  </si>
  <si>
    <t>0137794</t>
  </si>
  <si>
    <t>1977</t>
  </si>
  <si>
    <t>C1977</t>
  </si>
  <si>
    <t>Gorman Learning Center San Bernardino/Santa Clarita</t>
  </si>
  <si>
    <t>0139188</t>
  </si>
  <si>
    <t>2033</t>
  </si>
  <si>
    <t>C2033</t>
  </si>
  <si>
    <t>Granite Mountain Charter</t>
  </si>
  <si>
    <t>0139576</t>
  </si>
  <si>
    <t>2073</t>
  </si>
  <si>
    <t>C2073</t>
  </si>
  <si>
    <t>Excel Academy Charter</t>
  </si>
  <si>
    <t>67983</t>
  </si>
  <si>
    <t>Borrego Springs Unified</t>
  </si>
  <si>
    <t>68106</t>
  </si>
  <si>
    <t>Escondido Union High</t>
  </si>
  <si>
    <t>68122</t>
  </si>
  <si>
    <t>Fallbrook Union High</t>
  </si>
  <si>
    <t>68130</t>
  </si>
  <si>
    <t>Grossmont Union High</t>
  </si>
  <si>
    <t>68171</t>
  </si>
  <si>
    <t>Julian Union High</t>
  </si>
  <si>
    <t>68296</t>
  </si>
  <si>
    <t>Poway Unified</t>
  </si>
  <si>
    <t>68304</t>
  </si>
  <si>
    <t>Ramona City Unified</t>
  </si>
  <si>
    <t>68346</t>
  </si>
  <si>
    <t>San Dieguito Union High</t>
  </si>
  <si>
    <t>68411</t>
  </si>
  <si>
    <t>Sweetwater Union High</t>
  </si>
  <si>
    <t>68452</t>
  </si>
  <si>
    <t>Vista Unified</t>
  </si>
  <si>
    <t>73551</t>
  </si>
  <si>
    <t>Carlsbad Unified</t>
  </si>
  <si>
    <t>73569</t>
  </si>
  <si>
    <t>Oceanside Unified</t>
  </si>
  <si>
    <t>75416</t>
  </si>
  <si>
    <t>Warner Unified</t>
  </si>
  <si>
    <t>75614</t>
  </si>
  <si>
    <t>Valley Center-Pauma Unified</t>
  </si>
  <si>
    <t>3730959</t>
  </si>
  <si>
    <t>0028</t>
  </si>
  <si>
    <t>C0028</t>
  </si>
  <si>
    <t>Charter School of San Diego</t>
  </si>
  <si>
    <t>6061964</t>
  </si>
  <si>
    <t>0048</t>
  </si>
  <si>
    <t>C0048</t>
  </si>
  <si>
    <t>The O'Farrell Charter</t>
  </si>
  <si>
    <t>3730942</t>
  </si>
  <si>
    <t>0050</t>
  </si>
  <si>
    <t>C0050</t>
  </si>
  <si>
    <t>Guajome Park Academy Charter</t>
  </si>
  <si>
    <t>68023</t>
  </si>
  <si>
    <t>6037980</t>
  </si>
  <si>
    <t>0064</t>
  </si>
  <si>
    <t>C0064</t>
  </si>
  <si>
    <t>Mueller Charter (Robert L.)</t>
  </si>
  <si>
    <t>3731023</t>
  </si>
  <si>
    <t>0109</t>
  </si>
  <si>
    <t>C0109</t>
  </si>
  <si>
    <t>Escondido Charter High</t>
  </si>
  <si>
    <t>68189</t>
  </si>
  <si>
    <t>3731072</t>
  </si>
  <si>
    <t>0120</t>
  </si>
  <si>
    <t>C0120</t>
  </si>
  <si>
    <t>River Valley Charter</t>
  </si>
  <si>
    <t>6115778</t>
  </si>
  <si>
    <t>0135</t>
  </si>
  <si>
    <t>C0135</t>
  </si>
  <si>
    <t>Chula Vista Learning Community Charter</t>
  </si>
  <si>
    <t>3732732</t>
  </si>
  <si>
    <t>0150</t>
  </si>
  <si>
    <t>C0150</t>
  </si>
  <si>
    <t>Helix High</t>
  </si>
  <si>
    <t>3731189</t>
  </si>
  <si>
    <t>0169</t>
  </si>
  <si>
    <t>C0169</t>
  </si>
  <si>
    <t>Preuss School UCSD</t>
  </si>
  <si>
    <t>3731221</t>
  </si>
  <si>
    <t>0247</t>
  </si>
  <si>
    <t>C0247</t>
  </si>
  <si>
    <t>Pacific View Charter</t>
  </si>
  <si>
    <t>6117303</t>
  </si>
  <si>
    <t>0261</t>
  </si>
  <si>
    <t>C0261</t>
  </si>
  <si>
    <t>Greater San Diego Academy</t>
  </si>
  <si>
    <t>68163</t>
  </si>
  <si>
    <t>3731239</t>
  </si>
  <si>
    <t>0267</t>
  </si>
  <si>
    <t>C0267</t>
  </si>
  <si>
    <t>Julian Charter</t>
  </si>
  <si>
    <t>3731247</t>
  </si>
  <si>
    <t>0269</t>
  </si>
  <si>
    <t>C0269</t>
  </si>
  <si>
    <t>High Tech High</t>
  </si>
  <si>
    <t>3731304</t>
  </si>
  <si>
    <t>0303</t>
  </si>
  <si>
    <t>C0303</t>
  </si>
  <si>
    <t>MAAC Community Charter</t>
  </si>
  <si>
    <t>6119119</t>
  </si>
  <si>
    <t>0405</t>
  </si>
  <si>
    <t>C0405</t>
  </si>
  <si>
    <t>Literacy First Charter</t>
  </si>
  <si>
    <t>3731395</t>
  </si>
  <si>
    <t>0406</t>
  </si>
  <si>
    <t>C0406</t>
  </si>
  <si>
    <t>Audeo Charter</t>
  </si>
  <si>
    <t>68403</t>
  </si>
  <si>
    <t>6120893</t>
  </si>
  <si>
    <t>0493</t>
  </si>
  <si>
    <t>C0493</t>
  </si>
  <si>
    <t>California Virtual Academy @ San Diego</t>
  </si>
  <si>
    <t>0136267</t>
  </si>
  <si>
    <t>0516</t>
  </si>
  <si>
    <t>C0516</t>
  </si>
  <si>
    <t>Coastal Academy Charter</t>
  </si>
  <si>
    <t>0108787</t>
  </si>
  <si>
    <t>0622</t>
  </si>
  <si>
    <t>C0622</t>
  </si>
  <si>
    <t>High Tech High Media Arts</t>
  </si>
  <si>
    <t>0106732</t>
  </si>
  <si>
    <t>0623</t>
  </si>
  <si>
    <t>C0623</t>
  </si>
  <si>
    <t>High Tech High International</t>
  </si>
  <si>
    <t>0106120</t>
  </si>
  <si>
    <t>0627</t>
  </si>
  <si>
    <t>C0627</t>
  </si>
  <si>
    <t>SIATech</t>
  </si>
  <si>
    <t>0106799</t>
  </si>
  <si>
    <t>0659</t>
  </si>
  <si>
    <t>C0659</t>
  </si>
  <si>
    <t>Learning Choice Academy</t>
  </si>
  <si>
    <t>76471</t>
  </si>
  <si>
    <t>0756</t>
  </si>
  <si>
    <t>0111195</t>
  </si>
  <si>
    <t>0759</t>
  </si>
  <si>
    <t>C0759</t>
  </si>
  <si>
    <t>Classical Academy High</t>
  </si>
  <si>
    <t>0114462</t>
  </si>
  <si>
    <t>0876</t>
  </si>
  <si>
    <t>C0876</t>
  </si>
  <si>
    <t>Health Sciences High and Middle College</t>
  </si>
  <si>
    <t>0114264</t>
  </si>
  <si>
    <t>0884</t>
  </si>
  <si>
    <t>C0884</t>
  </si>
  <si>
    <t>North County Trade Tech High</t>
  </si>
  <si>
    <t>3731262</t>
  </si>
  <si>
    <t>0893</t>
  </si>
  <si>
    <t>C0893</t>
  </si>
  <si>
    <t>Steele Canyon High</t>
  </si>
  <si>
    <t>0135913</t>
  </si>
  <si>
    <t>1008</t>
  </si>
  <si>
    <t>C1008</t>
  </si>
  <si>
    <t>Urban Discovery Academy Charter</t>
  </si>
  <si>
    <t>0118851</t>
  </si>
  <si>
    <t>1015</t>
  </si>
  <si>
    <t>C1015</t>
  </si>
  <si>
    <t>King-Chavez Community High</t>
  </si>
  <si>
    <t>6119275</t>
  </si>
  <si>
    <t>1057</t>
  </si>
  <si>
    <t>C1057</t>
  </si>
  <si>
    <t>All Tribes Charter</t>
  </si>
  <si>
    <t>0119610</t>
  </si>
  <si>
    <t>1080</t>
  </si>
  <si>
    <t>C1080</t>
  </si>
  <si>
    <t>Gompers Preparatory Academy</t>
  </si>
  <si>
    <t>0122788</t>
  </si>
  <si>
    <t>1253</t>
  </si>
  <si>
    <t>C1253</t>
  </si>
  <si>
    <t>School for Entrepreneurship and Technology</t>
  </si>
  <si>
    <t>0123224</t>
  </si>
  <si>
    <t>1264</t>
  </si>
  <si>
    <t>C1264</t>
  </si>
  <si>
    <t>San Diego Virtual</t>
  </si>
  <si>
    <t>0136663</t>
  </si>
  <si>
    <t>1301</t>
  </si>
  <si>
    <t>C1301</t>
  </si>
  <si>
    <t>America's Finest Charter</t>
  </si>
  <si>
    <t>0127647</t>
  </si>
  <si>
    <t>1302</t>
  </si>
  <si>
    <t>C1302</t>
  </si>
  <si>
    <t>e3 Civic High</t>
  </si>
  <si>
    <t>0124347</t>
  </si>
  <si>
    <t>1312</t>
  </si>
  <si>
    <t>C1312</t>
  </si>
  <si>
    <t>City Heights Preparatory Charter</t>
  </si>
  <si>
    <t>0124917</t>
  </si>
  <si>
    <t>1351</t>
  </si>
  <si>
    <t>C1351</t>
  </si>
  <si>
    <t>Guajome Learning Center</t>
  </si>
  <si>
    <t>0125401</t>
  </si>
  <si>
    <t>1371</t>
  </si>
  <si>
    <t>C1371</t>
  </si>
  <si>
    <t>Insight @ San Diego</t>
  </si>
  <si>
    <t>0127084</t>
  </si>
  <si>
    <t>1454</t>
  </si>
  <si>
    <t>C1454</t>
  </si>
  <si>
    <t>Compass Charter Schools of San Diego</t>
  </si>
  <si>
    <t>0128421</t>
  </si>
  <si>
    <t>1589</t>
  </si>
  <si>
    <t>C1589</t>
  </si>
  <si>
    <t>Harbor Springs Charter</t>
  </si>
  <si>
    <t>68049</t>
  </si>
  <si>
    <t>0129221</t>
  </si>
  <si>
    <t>1617</t>
  </si>
  <si>
    <t>C1617</t>
  </si>
  <si>
    <t>MethodSchools</t>
  </si>
  <si>
    <t>0129668</t>
  </si>
  <si>
    <t>1628</t>
  </si>
  <si>
    <t>C1628</t>
  </si>
  <si>
    <t>Motivated Youth Academy</t>
  </si>
  <si>
    <t>0131979</t>
  </si>
  <si>
    <t>1719</t>
  </si>
  <si>
    <t>C1719</t>
  </si>
  <si>
    <t>Ingenuity Charter</t>
  </si>
  <si>
    <t>0132506</t>
  </si>
  <si>
    <t>1748</t>
  </si>
  <si>
    <t>C1748</t>
  </si>
  <si>
    <t>Cabrillo Point Academy</t>
  </si>
  <si>
    <t>0132472</t>
  </si>
  <si>
    <t>1758</t>
  </si>
  <si>
    <t>C1758</t>
  </si>
  <si>
    <t>California Pacific Charter - San Diego</t>
  </si>
  <si>
    <t>0134890</t>
  </si>
  <si>
    <t>1832</t>
  </si>
  <si>
    <t>C1832</t>
  </si>
  <si>
    <t>San Diego Workforce Innovation High</t>
  </si>
  <si>
    <t>0134577</t>
  </si>
  <si>
    <t>1835</t>
  </si>
  <si>
    <t>C1835</t>
  </si>
  <si>
    <t>Audeo Charter II</t>
  </si>
  <si>
    <t>77099</t>
  </si>
  <si>
    <t>0136077</t>
  </si>
  <si>
    <t>1889</t>
  </si>
  <si>
    <t>C1889</t>
  </si>
  <si>
    <t>Grossmont Secondary</t>
  </si>
  <si>
    <t>0136416</t>
  </si>
  <si>
    <t>1892</t>
  </si>
  <si>
    <t>C1892</t>
  </si>
  <si>
    <t>Pacific Coast Academy</t>
  </si>
  <si>
    <t>77107</t>
  </si>
  <si>
    <t>0136473</t>
  </si>
  <si>
    <t>1903</t>
  </si>
  <si>
    <t>C1903</t>
  </si>
  <si>
    <t>Sweetwater Secondary</t>
  </si>
  <si>
    <t>0136614</t>
  </si>
  <si>
    <t>1909</t>
  </si>
  <si>
    <t>C1909</t>
  </si>
  <si>
    <t>Diego Hills Central Public Charter</t>
  </si>
  <si>
    <t>0136978</t>
  </si>
  <si>
    <t>1924</t>
  </si>
  <si>
    <t>C1924</t>
  </si>
  <si>
    <t>Elite Academic Academy - Mountain Empire</t>
  </si>
  <si>
    <t>0137109</t>
  </si>
  <si>
    <t>1934</t>
  </si>
  <si>
    <t>C1934</t>
  </si>
  <si>
    <t>Diego Valley East Public Charter</t>
  </si>
  <si>
    <t>0137034</t>
  </si>
  <si>
    <t>1935</t>
  </si>
  <si>
    <t>C1935</t>
  </si>
  <si>
    <t>Audeo Charter School III</t>
  </si>
  <si>
    <t>0137752</t>
  </si>
  <si>
    <t>1946</t>
  </si>
  <si>
    <t>C1946</t>
  </si>
  <si>
    <t>Dimensions Collaborative</t>
  </si>
  <si>
    <t>77156</t>
  </si>
  <si>
    <t>0137323</t>
  </si>
  <si>
    <t>1968</t>
  </si>
  <si>
    <t>C1968</t>
  </si>
  <si>
    <t>Vista Springs Charter</t>
  </si>
  <si>
    <t>0138222</t>
  </si>
  <si>
    <t>1983</t>
  </si>
  <si>
    <t>C1983</t>
  </si>
  <si>
    <t>Pivot Charter School - San Diego II</t>
  </si>
  <si>
    <t>0138073</t>
  </si>
  <si>
    <t>2001</t>
  </si>
  <si>
    <t>C2001</t>
  </si>
  <si>
    <t>Learning Choice Academy - Chula Vista</t>
  </si>
  <si>
    <t>0138651</t>
  </si>
  <si>
    <t>2020</t>
  </si>
  <si>
    <t>C2020</t>
  </si>
  <si>
    <t>San Diego Mission Academy</t>
  </si>
  <si>
    <t>0138636</t>
  </si>
  <si>
    <t>2021</t>
  </si>
  <si>
    <t>C2021</t>
  </si>
  <si>
    <t>JCS - Pine Valley</t>
  </si>
  <si>
    <t>0138628</t>
  </si>
  <si>
    <t>2022</t>
  </si>
  <si>
    <t>C2022</t>
  </si>
  <si>
    <t>JCS - Cedar Cove</t>
  </si>
  <si>
    <t>0138792</t>
  </si>
  <si>
    <t>2024</t>
  </si>
  <si>
    <t>C2024</t>
  </si>
  <si>
    <t>JCS - Manzanita</t>
  </si>
  <si>
    <t>0139063</t>
  </si>
  <si>
    <t>2039</t>
  </si>
  <si>
    <t>C2039</t>
  </si>
  <si>
    <t>The Learning Choice Academy - East County</t>
  </si>
  <si>
    <t>0139378</t>
  </si>
  <si>
    <t>2051</t>
  </si>
  <si>
    <t>C2051</t>
  </si>
  <si>
    <t>Sage Oak Charter School - South</t>
  </si>
  <si>
    <t>0139451</t>
  </si>
  <si>
    <t>2052</t>
  </si>
  <si>
    <t>C2052</t>
  </si>
  <si>
    <t>Pathways Academy Charter - Adult Education</t>
  </si>
  <si>
    <t>0139386</t>
  </si>
  <si>
    <t>2053</t>
  </si>
  <si>
    <t>C2053</t>
  </si>
  <si>
    <t>0139402</t>
  </si>
  <si>
    <t>2055</t>
  </si>
  <si>
    <t>C2055</t>
  </si>
  <si>
    <t>Brookfield Engineering Science Technology Academy</t>
  </si>
  <si>
    <t>68478</t>
  </si>
  <si>
    <t>San Francisco Unified</t>
  </si>
  <si>
    <t>3830429</t>
  </si>
  <si>
    <t>0140</t>
  </si>
  <si>
    <t>C0140</t>
  </si>
  <si>
    <t>Life Learning Academy Charter</t>
  </si>
  <si>
    <t>3830437</t>
  </si>
  <si>
    <t>0141</t>
  </si>
  <si>
    <t>C0141</t>
  </si>
  <si>
    <t>Gateway High</t>
  </si>
  <si>
    <t>0101774</t>
  </si>
  <si>
    <t>0567</t>
  </si>
  <si>
    <t>C0567</t>
  </si>
  <si>
    <t>Five Keys Charter (SF Sheriff's)</t>
  </si>
  <si>
    <t>0107300</t>
  </si>
  <si>
    <t>0599</t>
  </si>
  <si>
    <t>C0599</t>
  </si>
  <si>
    <t>City Arts and Tech High</t>
  </si>
  <si>
    <t>0118141</t>
  </si>
  <si>
    <t>1028</t>
  </si>
  <si>
    <t>C1028</t>
  </si>
  <si>
    <t>Five Keys Independence HS (SF Sheriff's)</t>
  </si>
  <si>
    <t>0127530</t>
  </si>
  <si>
    <t>1502</t>
  </si>
  <si>
    <t>C1502</t>
  </si>
  <si>
    <t>KIPP San Francisco College Preparatory</t>
  </si>
  <si>
    <t>68577</t>
  </si>
  <si>
    <t>Linden Unified</t>
  </si>
  <si>
    <t>68627</t>
  </si>
  <si>
    <t>6119309</t>
  </si>
  <si>
    <t>0393</t>
  </si>
  <si>
    <t>Delta Charter</t>
  </si>
  <si>
    <t>3930476</t>
  </si>
  <si>
    <t>0423</t>
  </si>
  <si>
    <t>C0423</t>
  </si>
  <si>
    <t>Venture Academy</t>
  </si>
  <si>
    <t>0101956</t>
  </si>
  <si>
    <t>0565</t>
  </si>
  <si>
    <t>C0565</t>
  </si>
  <si>
    <t>Aspire Benjamin Holt College Preparatory Academy</t>
  </si>
  <si>
    <t>0102392</t>
  </si>
  <si>
    <t>0606</t>
  </si>
  <si>
    <t>C0606</t>
  </si>
  <si>
    <t>Millennium Charter</t>
  </si>
  <si>
    <t>0118497</t>
  </si>
  <si>
    <t>1048</t>
  </si>
  <si>
    <t>C1048</t>
  </si>
  <si>
    <t>Aspire Langston Hughes Academy</t>
  </si>
  <si>
    <t>0119743</t>
  </si>
  <si>
    <t>1083</t>
  </si>
  <si>
    <t>Stockton Early College Academy</t>
  </si>
  <si>
    <t>0120733</t>
  </si>
  <si>
    <t>1143</t>
  </si>
  <si>
    <t>C1143</t>
  </si>
  <si>
    <t>Stockton Collegiate International Secondary</t>
  </si>
  <si>
    <t>0120717</t>
  </si>
  <si>
    <t>1146</t>
  </si>
  <si>
    <t>C1146</t>
  </si>
  <si>
    <t>one.Charter</t>
  </si>
  <si>
    <t>0122580</t>
  </si>
  <si>
    <t>1229</t>
  </si>
  <si>
    <t>C1229</t>
  </si>
  <si>
    <t>Rio Valley Charter</t>
  </si>
  <si>
    <t>0123802</t>
  </si>
  <si>
    <t>1283</t>
  </si>
  <si>
    <t>Health Careers Academy</t>
  </si>
  <si>
    <t>0124248</t>
  </si>
  <si>
    <t>1316</t>
  </si>
  <si>
    <t>Pacific Law Academy</t>
  </si>
  <si>
    <t>0125849</t>
  </si>
  <si>
    <t>1398</t>
  </si>
  <si>
    <t>C1398</t>
  </si>
  <si>
    <t>California Connections Academy @ Ripon</t>
  </si>
  <si>
    <t>0126011</t>
  </si>
  <si>
    <t>1416</t>
  </si>
  <si>
    <t>C1416</t>
  </si>
  <si>
    <t>Escalon Charter Academy</t>
  </si>
  <si>
    <t>0126755</t>
  </si>
  <si>
    <t>1448</t>
  </si>
  <si>
    <t>C1448</t>
  </si>
  <si>
    <t>Humphreys College Academy of Business, Law and Education</t>
  </si>
  <si>
    <t>0127191</t>
  </si>
  <si>
    <t>1489</t>
  </si>
  <si>
    <t>C1489</t>
  </si>
  <si>
    <t>California Virtual Academy @ San Joaquin</t>
  </si>
  <si>
    <t>0129916</t>
  </si>
  <si>
    <t>1644</t>
  </si>
  <si>
    <t>C1644</t>
  </si>
  <si>
    <t>Valley View Charter Prep</t>
  </si>
  <si>
    <t>0133116</t>
  </si>
  <si>
    <t>1762</t>
  </si>
  <si>
    <t>C1762</t>
  </si>
  <si>
    <t>Insight @ San Joaquin</t>
  </si>
  <si>
    <t>0136028</t>
  </si>
  <si>
    <t>1878</t>
  </si>
  <si>
    <t>Delta Keys Charter</t>
  </si>
  <si>
    <t>0136135</t>
  </si>
  <si>
    <t>1879</t>
  </si>
  <si>
    <t>Delta Charter Online</t>
  </si>
  <si>
    <t>0139949</t>
  </si>
  <si>
    <t>2090</t>
  </si>
  <si>
    <t>Tracy Independent Study Charter</t>
  </si>
  <si>
    <t>10405</t>
  </si>
  <si>
    <t>San Luis Obispo County Office of Education</t>
  </si>
  <si>
    <t>68700</t>
  </si>
  <si>
    <t>Atascadero Unified</t>
  </si>
  <si>
    <t>68759</t>
  </si>
  <si>
    <t>Lucia Mar Unified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</si>
  <si>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</si>
  <si>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</si>
  <si>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</si>
  <si>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</si>
  <si>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</si>
  <si>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</si>
  <si>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</si>
  <si>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</si>
  <si>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0101725</t>
  </si>
  <si>
    <t>0566</t>
  </si>
  <si>
    <t>Grizzly ChalleNGe Charter</t>
  </si>
  <si>
    <t>10413</t>
  </si>
  <si>
    <t>San Mateo County Office of Education</t>
  </si>
  <si>
    <t>68890</t>
  </si>
  <si>
    <t>Cabrillo Unified</t>
  </si>
  <si>
    <t>68940</t>
  </si>
  <si>
    <t>La Honda-Pescadero Unified</t>
  </si>
  <si>
    <t>69047</t>
  </si>
  <si>
    <t>San Mateo Union High</t>
  </si>
  <si>
    <t>69062</t>
  </si>
  <si>
    <t>Sequoia Union High</t>
  </si>
  <si>
    <t>69070</t>
  </si>
  <si>
    <t>South San Francisco Unified</t>
  </si>
  <si>
    <t>68916</t>
  </si>
  <si>
    <t>0112284</t>
  </si>
  <si>
    <t>0802</t>
  </si>
  <si>
    <t>C0802</t>
  </si>
  <si>
    <t>California Virtual Academy San Mateo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</si>
  <si>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</si>
  <si>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</si>
  <si>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</si>
  <si>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</si>
  <si>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</si>
  <si>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</si>
  <si>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</si>
  <si>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</si>
  <si>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</si>
  <si>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</si>
  <si>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</si>
  <si>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</si>
  <si>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0127548</t>
  </si>
  <si>
    <t>1500</t>
  </si>
  <si>
    <t>C1500</t>
  </si>
  <si>
    <t>Summit Public School: Shasta</t>
  </si>
  <si>
    <t>0129759</t>
  </si>
  <si>
    <t>1647</t>
  </si>
  <si>
    <t>C1647</t>
  </si>
  <si>
    <t>Design Tech High</t>
  </si>
  <si>
    <t>0135269</t>
  </si>
  <si>
    <t>1845</t>
  </si>
  <si>
    <t>C1845</t>
  </si>
  <si>
    <t>Oxford Day Academy</t>
  </si>
  <si>
    <t>0139915</t>
  </si>
  <si>
    <t>2085</t>
  </si>
  <si>
    <t>C2085</t>
  </si>
  <si>
    <t>KIPP Esperanza High</t>
  </si>
  <si>
    <t>42</t>
  </si>
  <si>
    <t>10421</t>
  </si>
  <si>
    <t>Santa Barbara County Office of Education</t>
  </si>
  <si>
    <t>69146</t>
  </si>
  <si>
    <t>Carpinteria Unified</t>
  </si>
  <si>
    <t>69229</t>
  </si>
  <si>
    <t>Lompoc Unified</t>
  </si>
  <si>
    <t>69310</t>
  </si>
  <si>
    <t>Santa Maria Joint Union High</t>
  </si>
  <si>
    <t>69328</t>
  </si>
  <si>
    <t>Santa Ynez Valley Union High</t>
  </si>
  <si>
    <t>75010</t>
  </si>
  <si>
    <t>Cuyama Joint Unified</t>
  </si>
  <si>
    <t>76786</t>
  </si>
  <si>
    <t>Santa Barbara Unified</t>
  </si>
  <si>
    <t>69112</t>
  </si>
  <si>
    <t>0111773</t>
  </si>
  <si>
    <t>0763</t>
  </si>
  <si>
    <t>C0763</t>
  </si>
  <si>
    <t>Family Partnership Charter</t>
  </si>
  <si>
    <t>69260</t>
  </si>
  <si>
    <t>0116434</t>
  </si>
  <si>
    <t>0967</t>
  </si>
  <si>
    <t>Orcutt Academy Charter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</si>
  <si>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</si>
  <si>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</si>
  <si>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</si>
  <si>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</si>
  <si>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</si>
  <si>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</si>
  <si>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</si>
  <si>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 Adventure</t>
  </si>
  <si>
    <t>0137885</t>
  </si>
  <si>
    <t>1995</t>
  </si>
  <si>
    <t>C1995</t>
  </si>
  <si>
    <t>Trivium Charter School Voyage</t>
  </si>
  <si>
    <t>77198</t>
  </si>
  <si>
    <t>0138362</t>
  </si>
  <si>
    <t>2011</t>
  </si>
  <si>
    <t>C2011</t>
  </si>
  <si>
    <t>Olive Grove Charter - Orcutt/Santa Maria</t>
  </si>
  <si>
    <t>77206</t>
  </si>
  <si>
    <t>0138370</t>
  </si>
  <si>
    <t>2012</t>
  </si>
  <si>
    <t>C2012</t>
  </si>
  <si>
    <t>Olive Grove Charter - Lompoc</t>
  </si>
  <si>
    <t>77214</t>
  </si>
  <si>
    <t>0138388</t>
  </si>
  <si>
    <t>2013</t>
  </si>
  <si>
    <t>C2013</t>
  </si>
  <si>
    <t>Olive Grove Charter - Buellton</t>
  </si>
  <si>
    <t>77222</t>
  </si>
  <si>
    <t>0138396</t>
  </si>
  <si>
    <t>2014</t>
  </si>
  <si>
    <t>C2014</t>
  </si>
  <si>
    <t>Olive Grove Charter - Santa Barbara</t>
  </si>
  <si>
    <t>0138891</t>
  </si>
  <si>
    <t>2031</t>
  </si>
  <si>
    <t>C2031</t>
  </si>
  <si>
    <t>California Connections Academy Central Coast</t>
  </si>
  <si>
    <t>10439</t>
  </si>
  <si>
    <t>Santa Clara County Office of Education</t>
  </si>
  <si>
    <t>69401</t>
  </si>
  <si>
    <t>Campbell Union High</t>
  </si>
  <si>
    <t>69484</t>
  </si>
  <si>
    <t>Gilroy Unified</t>
  </si>
  <si>
    <t>69534</t>
  </si>
  <si>
    <t>Los Gatos-Saratoga Union High</t>
  </si>
  <si>
    <t>69583</t>
  </si>
  <si>
    <t>Morgan Hill Unified</t>
  </si>
  <si>
    <t>69609</t>
  </si>
  <si>
    <t>Mountain View-Los Altos Union High</t>
  </si>
  <si>
    <t>69666</t>
  </si>
  <si>
    <t>San Jose Unified</t>
  </si>
  <si>
    <t>4330585</t>
  </si>
  <si>
    <t>0287</t>
  </si>
  <si>
    <t>C0287</t>
  </si>
  <si>
    <t>Downtown College Preparatory</t>
  </si>
  <si>
    <t>4330668</t>
  </si>
  <si>
    <t>0414</t>
  </si>
  <si>
    <t>C0414</t>
  </si>
  <si>
    <t>Latino College Preparatory Academy</t>
  </si>
  <si>
    <t>4330676</t>
  </si>
  <si>
    <t>0425</t>
  </si>
  <si>
    <t>C0425</t>
  </si>
  <si>
    <t>San Jose Conservation Corps Charter</t>
  </si>
  <si>
    <t>4330726</t>
  </si>
  <si>
    <t>0502</t>
  </si>
  <si>
    <t>C0502</t>
  </si>
  <si>
    <t>Escuela Popular Accelerated Family Learning</t>
  </si>
  <si>
    <t>0107151</t>
  </si>
  <si>
    <t>0646</t>
  </si>
  <si>
    <t>C0646</t>
  </si>
  <si>
    <t>Escuela Popular/Center for Training and Careers, Family Learning</t>
  </si>
  <si>
    <t>0113431</t>
  </si>
  <si>
    <t>0844</t>
  </si>
  <si>
    <t>C0844</t>
  </si>
  <si>
    <t>University Preparatory Academy Charter</t>
  </si>
  <si>
    <t>0116889</t>
  </si>
  <si>
    <t>0976</t>
  </si>
  <si>
    <t>C0976</t>
  </si>
  <si>
    <t>KIPP San Jose Collegiate</t>
  </si>
  <si>
    <t>0123257</t>
  </si>
  <si>
    <t>1268</t>
  </si>
  <si>
    <t>C1268</t>
  </si>
  <si>
    <t>Downtown College Prep - Alum Rock</t>
  </si>
  <si>
    <t>0123794</t>
  </si>
  <si>
    <t>1282</t>
  </si>
  <si>
    <t>C1282</t>
  </si>
  <si>
    <t>Summit Public School: Tahoma</t>
  </si>
  <si>
    <t>0125617</t>
  </si>
  <si>
    <t>1387</t>
  </si>
  <si>
    <t>C1387</t>
  </si>
  <si>
    <t>ACE Charter High</t>
  </si>
  <si>
    <t>0128090</t>
  </si>
  <si>
    <t>1516</t>
  </si>
  <si>
    <t>C1516</t>
  </si>
  <si>
    <t>Summit Public School: Denali</t>
  </si>
  <si>
    <t>0131995</t>
  </si>
  <si>
    <t>1675</t>
  </si>
  <si>
    <t>C1675</t>
  </si>
  <si>
    <t>B. Roberto Cruz Leadership Academy</t>
  </si>
  <si>
    <t>0130856</t>
  </si>
  <si>
    <t>1681</t>
  </si>
  <si>
    <t>C1681</t>
  </si>
  <si>
    <t>Luis Valdez Leadership Academy</t>
  </si>
  <si>
    <t>0132274</t>
  </si>
  <si>
    <t>1737</t>
  </si>
  <si>
    <t>C1737</t>
  </si>
  <si>
    <t>Alpha Cindy Avitia High</t>
  </si>
  <si>
    <t>0135087</t>
  </si>
  <si>
    <t>1840</t>
  </si>
  <si>
    <t>Opportunity Youth Academy</t>
  </si>
  <si>
    <t>77149</t>
  </si>
  <si>
    <t>0137315</t>
  </si>
  <si>
    <t>1955</t>
  </si>
  <si>
    <t>C1955</t>
  </si>
  <si>
    <t>KIPP Navigate College Prep</t>
  </si>
  <si>
    <t>69807</t>
  </si>
  <si>
    <t>San Lorenzo Valley Unified</t>
  </si>
  <si>
    <t>75432</t>
  </si>
  <si>
    <t>Scotts Valley Unified</t>
  </si>
  <si>
    <t>4430179</t>
  </si>
  <si>
    <t>0025</t>
  </si>
  <si>
    <t>SLVUSD Charter</t>
  </si>
  <si>
    <t>4430187</t>
  </si>
  <si>
    <t>0059</t>
  </si>
  <si>
    <t>4430229</t>
  </si>
  <si>
    <t>0170</t>
  </si>
  <si>
    <t>Pacific Coast Charter</t>
  </si>
  <si>
    <t>4430252</t>
  </si>
  <si>
    <t>0210</t>
  </si>
  <si>
    <t>C0210</t>
  </si>
  <si>
    <t>Pacific Collegiate Charter</t>
  </si>
  <si>
    <t>4430245</t>
  </si>
  <si>
    <t>0265</t>
  </si>
  <si>
    <t>Diamond Technology Institute</t>
  </si>
  <si>
    <t>0110007</t>
  </si>
  <si>
    <t>0747</t>
  </si>
  <si>
    <t>C0747</t>
  </si>
  <si>
    <t>Ocean Grove Charter</t>
  </si>
  <si>
    <t>0117804</t>
  </si>
  <si>
    <t>1004</t>
  </si>
  <si>
    <t>C1004</t>
  </si>
  <si>
    <t>Ceiba College Preparatory Academy</t>
  </si>
  <si>
    <t>0136572</t>
  </si>
  <si>
    <t>1904</t>
  </si>
  <si>
    <t>Santa Cruz County Career Advancement Charter</t>
  </si>
  <si>
    <t>0139410</t>
  </si>
  <si>
    <t>2056</t>
  </si>
  <si>
    <t>C2056</t>
  </si>
  <si>
    <t>California Connections Academy Monterey Bay</t>
  </si>
  <si>
    <t>10454</t>
  </si>
  <si>
    <t>Shasta County Office of Education</t>
  </si>
  <si>
    <t>69856</t>
  </si>
  <si>
    <t>Anderson Union High</t>
  </si>
  <si>
    <t>69989</t>
  </si>
  <si>
    <t>Fall River Joint Unified</t>
  </si>
  <si>
    <t>70136</t>
  </si>
  <si>
    <t>Shasta Union High</t>
  </si>
  <si>
    <t>75267</t>
  </si>
  <si>
    <t>Gateway Unified</t>
  </si>
  <si>
    <t>4530267</t>
  </si>
  <si>
    <t>0256</t>
  </si>
  <si>
    <t>C0256</t>
  </si>
  <si>
    <t>Shasta Charter Academy</t>
  </si>
  <si>
    <t>4530333</t>
  </si>
  <si>
    <t>0452</t>
  </si>
  <si>
    <t>Anderson New Technology High</t>
  </si>
  <si>
    <t>70110</t>
  </si>
  <si>
    <t>0135889</t>
  </si>
  <si>
    <t>0490</t>
  </si>
  <si>
    <t>Stellar Charter</t>
  </si>
  <si>
    <t>0106013</t>
  </si>
  <si>
    <t>0612</t>
  </si>
  <si>
    <t>C0612</t>
  </si>
  <si>
    <t>University Preparatory</t>
  </si>
  <si>
    <t>69971</t>
  </si>
  <si>
    <t>0135848</t>
  </si>
  <si>
    <t>1864</t>
  </si>
  <si>
    <t>Redding Collegiate Academy</t>
  </si>
  <si>
    <t>70169</t>
  </si>
  <si>
    <t>0136440</t>
  </si>
  <si>
    <t>1900</t>
  </si>
  <si>
    <t>C1900</t>
  </si>
  <si>
    <t>Phoenix Charter Academy</t>
  </si>
  <si>
    <t>69948</t>
  </si>
  <si>
    <t>0139543</t>
  </si>
  <si>
    <t>2065</t>
  </si>
  <si>
    <t>C2065</t>
  </si>
  <si>
    <t>Shasta View Academy</t>
  </si>
  <si>
    <t>0129957</t>
  </si>
  <si>
    <t>2076</t>
  </si>
  <si>
    <t>C2076</t>
  </si>
  <si>
    <t>Northern Summit Academy Shasta</t>
  </si>
  <si>
    <t>46</t>
  </si>
  <si>
    <t>70177</t>
  </si>
  <si>
    <t>Sierra-Plumas Joint Unified</t>
  </si>
  <si>
    <t>10470</t>
  </si>
  <si>
    <t>Siskiyou County Office of Education</t>
  </si>
  <si>
    <t>70250</t>
  </si>
  <si>
    <t>Dunsmuir Joint Union High</t>
  </si>
  <si>
    <t>70466</t>
  </si>
  <si>
    <t>Siskiyou Union High</t>
  </si>
  <si>
    <t>70516</t>
  </si>
  <si>
    <t>Yreka Union High</t>
  </si>
  <si>
    <t>73684</t>
  </si>
  <si>
    <t>Butte Valley Unified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</si>
  <si>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</si>
  <si>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</si>
  <si>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</si>
  <si>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</si>
  <si>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</si>
  <si>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</si>
  <si>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</si>
  <si>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</t>
  </si>
  <si>
    <t>10488</t>
  </si>
  <si>
    <t>Solano County Office of Education</t>
  </si>
  <si>
    <t>70532</t>
  </si>
  <si>
    <t>Dixon Unified</t>
  </si>
  <si>
    <t>70540</t>
  </si>
  <si>
    <t>Fairfield-Suisun Unified</t>
  </si>
  <si>
    <t>70565</t>
  </si>
  <si>
    <t>Travis Unified</t>
  </si>
  <si>
    <t>70573</t>
  </si>
  <si>
    <t>Vacaville Unified</t>
  </si>
  <si>
    <t>70581</t>
  </si>
  <si>
    <t>Vallejo City Unified</t>
  </si>
  <si>
    <t>4830113</t>
  </si>
  <si>
    <t>0056</t>
  </si>
  <si>
    <t>Buckingham Collegiate Charter Academy</t>
  </si>
  <si>
    <t>4830196</t>
  </si>
  <si>
    <t>0372</t>
  </si>
  <si>
    <t>C0372</t>
  </si>
  <si>
    <t>MIT Academy</t>
  </si>
  <si>
    <t>0135095</t>
  </si>
  <si>
    <t>1839</t>
  </si>
  <si>
    <t>Ernest Kimme Charter Academy</t>
  </si>
  <si>
    <t>0139030</t>
  </si>
  <si>
    <t>2034</t>
  </si>
  <si>
    <t>C2034</t>
  </si>
  <si>
    <t>Elite Public</t>
  </si>
  <si>
    <t>0139816</t>
  </si>
  <si>
    <t>2083</t>
  </si>
  <si>
    <t>C2083</t>
  </si>
  <si>
    <t>Griffin Academy High</t>
  </si>
  <si>
    <t>70607</t>
  </si>
  <si>
    <t>West Sonoma County Union High</t>
  </si>
  <si>
    <t>70656</t>
  </si>
  <si>
    <t>Cloverdale Unified</t>
  </si>
  <si>
    <t>70706</t>
  </si>
  <si>
    <t>Geyserville Unified</t>
  </si>
  <si>
    <t>70854</t>
  </si>
  <si>
    <t>Petaluma City Elementary</t>
  </si>
  <si>
    <t>70862</t>
  </si>
  <si>
    <t>Petaluma Joint Union High</t>
  </si>
  <si>
    <t>70953</t>
  </si>
  <si>
    <t>Sonoma Valley Unified</t>
  </si>
  <si>
    <t>75358</t>
  </si>
  <si>
    <t>Windsor Unified</t>
  </si>
  <si>
    <t>70961</t>
  </si>
  <si>
    <t>4930319</t>
  </si>
  <si>
    <t>0310</t>
  </si>
  <si>
    <t>Orchard View</t>
  </si>
  <si>
    <t>6120588</t>
  </si>
  <si>
    <t>0492</t>
  </si>
  <si>
    <t>C0492</t>
  </si>
  <si>
    <t>Pathways Charter</t>
  </si>
  <si>
    <t>70870</t>
  </si>
  <si>
    <t>0106344</t>
  </si>
  <si>
    <t>0526</t>
  </si>
  <si>
    <t>C0526</t>
  </si>
  <si>
    <t>Northwest Prep Charter</t>
  </si>
  <si>
    <t>70904</t>
  </si>
  <si>
    <t>0101923</t>
  </si>
  <si>
    <t>0558</t>
  </si>
  <si>
    <t>C0558</t>
  </si>
  <si>
    <t>Roseland Charter</t>
  </si>
  <si>
    <t>0107284</t>
  </si>
  <si>
    <t>0653</t>
  </si>
  <si>
    <t>C0653</t>
  </si>
  <si>
    <t>California Virtual Academy @ Sonoma</t>
  </si>
  <si>
    <t>0123786</t>
  </si>
  <si>
    <t>1281</t>
  </si>
  <si>
    <t>C1281</t>
  </si>
  <si>
    <t>Credo High</t>
  </si>
  <si>
    <t>70839</t>
  </si>
  <si>
    <t>0138065</t>
  </si>
  <si>
    <t>1985</t>
  </si>
  <si>
    <t>C1985</t>
  </si>
  <si>
    <t>Pivot Charter School - North Bay</t>
  </si>
  <si>
    <t>70722</t>
  </si>
  <si>
    <t>0139048</t>
  </si>
  <si>
    <t>2037</t>
  </si>
  <si>
    <t>C2037</t>
  </si>
  <si>
    <t>California Pacific Charter - Sonoma</t>
  </si>
  <si>
    <t>0139568</t>
  </si>
  <si>
    <t>2071</t>
  </si>
  <si>
    <t>C2071</t>
  </si>
  <si>
    <t>Heartwood Charter</t>
  </si>
  <si>
    <t>50</t>
  </si>
  <si>
    <t>10504</t>
  </si>
  <si>
    <t>Stanislaus County Office of Education</t>
  </si>
  <si>
    <t>71043</t>
  </si>
  <si>
    <t>Ceres Unified</t>
  </si>
  <si>
    <t>71068</t>
  </si>
  <si>
    <t>Denair Unified</t>
  </si>
  <si>
    <t>71175</t>
  </si>
  <si>
    <t>Modesto City High</t>
  </si>
  <si>
    <t>71217</t>
  </si>
  <si>
    <t>Patterson Joint Unified</t>
  </si>
  <si>
    <t>73601</t>
  </si>
  <si>
    <t>Newman-Crows Landing Unified</t>
  </si>
  <si>
    <t>75549</t>
  </si>
  <si>
    <t>Hughson Unified</t>
  </si>
  <si>
    <t>75556</t>
  </si>
  <si>
    <t>Riverbank Unified</t>
  </si>
  <si>
    <t>75564</t>
  </si>
  <si>
    <t>Oakdale Joint Unified</t>
  </si>
  <si>
    <t>75572</t>
  </si>
  <si>
    <t>Waterford Unified</t>
  </si>
  <si>
    <t>75739</t>
  </si>
  <si>
    <t>Turlock Unified</t>
  </si>
  <si>
    <t>71092</t>
  </si>
  <si>
    <t>6112965</t>
  </si>
  <si>
    <t>0080</t>
  </si>
  <si>
    <t>Hart-Ransom Academic Charter</t>
  </si>
  <si>
    <t>71134</t>
  </si>
  <si>
    <t>6113286</t>
  </si>
  <si>
    <t>0085</t>
  </si>
  <si>
    <t>Keyes to Learning Charter</t>
  </si>
  <si>
    <t>5030176</t>
  </si>
  <si>
    <t>0103</t>
  </si>
  <si>
    <t>Oakdale Charter</t>
  </si>
  <si>
    <t>5030234</t>
  </si>
  <si>
    <t>0172</t>
  </si>
  <si>
    <t>C0172</t>
  </si>
  <si>
    <t>Valley College High</t>
  </si>
  <si>
    <t>5030267</t>
  </si>
  <si>
    <t>0357</t>
  </si>
  <si>
    <t>Denair Charter Academy</t>
  </si>
  <si>
    <t>5030317</t>
  </si>
  <si>
    <t>0477</t>
  </si>
  <si>
    <t>C0477</t>
  </si>
  <si>
    <t>Connecting Waters Charter</t>
  </si>
  <si>
    <t>0107136</t>
  </si>
  <si>
    <t>0658</t>
  </si>
  <si>
    <t>Whitmore Charter High</t>
  </si>
  <si>
    <t>0120212</t>
  </si>
  <si>
    <t>1125</t>
  </si>
  <si>
    <t>C1125</t>
  </si>
  <si>
    <t>Aspire Vanguard College Preparatory Academy</t>
  </si>
  <si>
    <t>0124669</t>
  </si>
  <si>
    <t>1309</t>
  </si>
  <si>
    <t>C1309</t>
  </si>
  <si>
    <t>eCademy Charter at Crane</t>
  </si>
  <si>
    <t>0129023</t>
  </si>
  <si>
    <t>1607</t>
  </si>
  <si>
    <t>C1607</t>
  </si>
  <si>
    <t>Stanislaus Alternative Charter</t>
  </si>
  <si>
    <t>0131185</t>
  </si>
  <si>
    <t>1695</t>
  </si>
  <si>
    <t>C1695</t>
  </si>
  <si>
    <t>Fusion Charter</t>
  </si>
  <si>
    <t>71167</t>
  </si>
  <si>
    <t>0138057</t>
  </si>
  <si>
    <t>1973</t>
  </si>
  <si>
    <t>C1973</t>
  </si>
  <si>
    <t>Connecting Waters Charter School - Central Valley</t>
  </si>
  <si>
    <t>10512</t>
  </si>
  <si>
    <t>Sutter County Office of Education</t>
  </si>
  <si>
    <t>71373</t>
  </si>
  <si>
    <t>East Nicolaus Joint Union High</t>
  </si>
  <si>
    <t>71449</t>
  </si>
  <si>
    <t>Sutter Union High</t>
  </si>
  <si>
    <t>71464</t>
  </si>
  <si>
    <t>Yuba City Unified</t>
  </si>
  <si>
    <t>5130125</t>
  </si>
  <si>
    <t>0289</t>
  </si>
  <si>
    <t>C0289</t>
  </si>
  <si>
    <t>Yuba City Charter</t>
  </si>
  <si>
    <t>71407</t>
  </si>
  <si>
    <t>0109793</t>
  </si>
  <si>
    <t>0724</t>
  </si>
  <si>
    <t>C0724</t>
  </si>
  <si>
    <t>South Sutter Charter</t>
  </si>
  <si>
    <t>71415</t>
  </si>
  <si>
    <t>0129007</t>
  </si>
  <si>
    <t>1606</t>
  </si>
  <si>
    <t>C1606</t>
  </si>
  <si>
    <t>California Virtual Academy at Sutter</t>
  </si>
  <si>
    <t>71423</t>
  </si>
  <si>
    <t>0132977</t>
  </si>
  <si>
    <t>1764</t>
  </si>
  <si>
    <t>C1764</t>
  </si>
  <si>
    <t>Sutter Peak Charter Academy</t>
  </si>
  <si>
    <t>71456</t>
  </si>
  <si>
    <t>0133934</t>
  </si>
  <si>
    <t>1801</t>
  </si>
  <si>
    <t>C1801</t>
  </si>
  <si>
    <t>Feather River Charter</t>
  </si>
  <si>
    <t>0138040</t>
  </si>
  <si>
    <t>2000</t>
  </si>
  <si>
    <t>C2000</t>
  </si>
  <si>
    <t>AeroSTEM Academy</t>
  </si>
  <si>
    <t>0140152</t>
  </si>
  <si>
    <t>2089</t>
  </si>
  <si>
    <t>Pathways Charter Academy</t>
  </si>
  <si>
    <t>52</t>
  </si>
  <si>
    <t>10520</t>
  </si>
  <si>
    <t>Tehama County Department of Education</t>
  </si>
  <si>
    <t>71506</t>
  </si>
  <si>
    <t>Corning Union High</t>
  </si>
  <si>
    <t>71571</t>
  </si>
  <si>
    <t>Los Molinos Unified</t>
  </si>
  <si>
    <t>71639</t>
  </si>
  <si>
    <t>Red Bluff Joint Union High</t>
  </si>
  <si>
    <t>6119671</t>
  </si>
  <si>
    <t>0430</t>
  </si>
  <si>
    <t>C0430</t>
  </si>
  <si>
    <t>Tehama eLearning Academy</t>
  </si>
  <si>
    <t>71522</t>
  </si>
  <si>
    <t>0132597</t>
  </si>
  <si>
    <t>1754</t>
  </si>
  <si>
    <t>Evergreen Institute of Excellence</t>
  </si>
  <si>
    <t>75028</t>
  </si>
  <si>
    <t>Mountain Valley Unified</t>
  </si>
  <si>
    <t>76513</t>
  </si>
  <si>
    <t>Trinity Alps Unified</t>
  </si>
  <si>
    <t>0125633</t>
  </si>
  <si>
    <t>1809</t>
  </si>
  <si>
    <t>C1809</t>
  </si>
  <si>
    <t>California Heritage Youthbuild Academy II</t>
  </si>
  <si>
    <t>10546</t>
  </si>
  <si>
    <t>Tulare County Office of Education</t>
  </si>
  <si>
    <t>71860</t>
  </si>
  <si>
    <t>Cutler-Orosi Joint Unified</t>
  </si>
  <si>
    <t>71993</t>
  </si>
  <si>
    <t>Lindsay Unified</t>
  </si>
  <si>
    <t>72249</t>
  </si>
  <si>
    <t>Tulare Joint Union High</t>
  </si>
  <si>
    <t>72256</t>
  </si>
  <si>
    <t>Visalia Unified</t>
  </si>
  <si>
    <t>75325</t>
  </si>
  <si>
    <t>Farmersville Unified</t>
  </si>
  <si>
    <t>75523</t>
  </si>
  <si>
    <t>Porterville Unified</t>
  </si>
  <si>
    <t>75531</t>
  </si>
  <si>
    <t>Dinuba Unified</t>
  </si>
  <si>
    <t>76794</t>
  </si>
  <si>
    <t>Woodlake Unified</t>
  </si>
  <si>
    <t>76836</t>
  </si>
  <si>
    <t>Exeter Unified</t>
  </si>
  <si>
    <t>5430327</t>
  </si>
  <si>
    <t>0341</t>
  </si>
  <si>
    <t>La Sierra High</t>
  </si>
  <si>
    <t>6119291</t>
  </si>
  <si>
    <t>0395</t>
  </si>
  <si>
    <t>C0395</t>
  </si>
  <si>
    <t>Eleanor Roosevelt Community Learning Center</t>
  </si>
  <si>
    <t>71837</t>
  </si>
  <si>
    <t>0109009</t>
  </si>
  <si>
    <t>0690</t>
  </si>
  <si>
    <t>Summit Charter Academy</t>
  </si>
  <si>
    <t>0109751</t>
  </si>
  <si>
    <t>0720</t>
  </si>
  <si>
    <t>Visalia Charter Independent Study</t>
  </si>
  <si>
    <t>0112458</t>
  </si>
  <si>
    <t>0804</t>
  </si>
  <si>
    <t>C0804</t>
  </si>
  <si>
    <t>California Connections Academy@Central</t>
  </si>
  <si>
    <t>0114348</t>
  </si>
  <si>
    <t>0867</t>
  </si>
  <si>
    <t>Butterfield Charter</t>
  </si>
  <si>
    <t>0116590</t>
  </si>
  <si>
    <t>0970</t>
  </si>
  <si>
    <t>Harmony Magnet Academy</t>
  </si>
  <si>
    <t>0119602</t>
  </si>
  <si>
    <t>1076</t>
  </si>
  <si>
    <t>University Preparatory High</t>
  </si>
  <si>
    <t>0120659</t>
  </si>
  <si>
    <t>1128</t>
  </si>
  <si>
    <t>Visalia Technical Early College</t>
  </si>
  <si>
    <t>0124057</t>
  </si>
  <si>
    <t>1293</t>
  </si>
  <si>
    <t>C1293</t>
  </si>
  <si>
    <t>Valley Life Charter</t>
  </si>
  <si>
    <t>0124776</t>
  </si>
  <si>
    <t>1329</t>
  </si>
  <si>
    <t>Loma Vista Charter</t>
  </si>
  <si>
    <t>0130708</t>
  </si>
  <si>
    <t>1664</t>
  </si>
  <si>
    <t>Sierra Vista Charter High</t>
  </si>
  <si>
    <t>0133793</t>
  </si>
  <si>
    <t>1781</t>
  </si>
  <si>
    <t>Accelerated Charter High</t>
  </si>
  <si>
    <t>72140</t>
  </si>
  <si>
    <t>0136507</t>
  </si>
  <si>
    <t>1894</t>
  </si>
  <si>
    <t>C1894</t>
  </si>
  <si>
    <t>Crescent Valley Public Charter II</t>
  </si>
  <si>
    <t>0137968</t>
  </si>
  <si>
    <t>1956</t>
  </si>
  <si>
    <t>Porterville Military Academy</t>
  </si>
  <si>
    <t>71811</t>
  </si>
  <si>
    <t>0139477</t>
  </si>
  <si>
    <t>2057</t>
  </si>
  <si>
    <t>C2057</t>
  </si>
  <si>
    <t>Monarch River Academy</t>
  </si>
  <si>
    <t>10553</t>
  </si>
  <si>
    <t>Tuolumne County Superintendent of Schools</t>
  </si>
  <si>
    <t>72413</t>
  </si>
  <si>
    <t>Summerville Union High</t>
  </si>
  <si>
    <t>75184</t>
  </si>
  <si>
    <t>Big Oak Flat-Groveland Unified</t>
  </si>
  <si>
    <t>5530191</t>
  </si>
  <si>
    <t>0408</t>
  </si>
  <si>
    <t>Connections Visual and Performing Arts Academy</t>
  </si>
  <si>
    <t>0112276</t>
  </si>
  <si>
    <t>0807</t>
  </si>
  <si>
    <t>C0807</t>
  </si>
  <si>
    <t>Gold Rush Charter</t>
  </si>
  <si>
    <t>10561</t>
  </si>
  <si>
    <t>Ventura County Office of Education</t>
  </si>
  <si>
    <t>72454</t>
  </si>
  <si>
    <t>Fillmore Unified</t>
  </si>
  <si>
    <t>72546</t>
  </si>
  <si>
    <t>Oxnard Union High</t>
  </si>
  <si>
    <t>73759</t>
  </si>
  <si>
    <t>Conejo Valley Unified</t>
  </si>
  <si>
    <t>73874</t>
  </si>
  <si>
    <t>Oak Park Unified</t>
  </si>
  <si>
    <t>73940</t>
  </si>
  <si>
    <t>Moorpark Unified</t>
  </si>
  <si>
    <t>76828</t>
  </si>
  <si>
    <t>Santa Paula Unified</t>
  </si>
  <si>
    <t>72470</t>
  </si>
  <si>
    <t>5630363</t>
  </si>
  <si>
    <t>0356</t>
  </si>
  <si>
    <t>C0356</t>
  </si>
  <si>
    <t>Golden Valley Charter</t>
  </si>
  <si>
    <t>5630405</t>
  </si>
  <si>
    <t>0501</t>
  </si>
  <si>
    <t>C0501</t>
  </si>
  <si>
    <t>Valley Oak Charter</t>
  </si>
  <si>
    <t>0109900</t>
  </si>
  <si>
    <t>0735</t>
  </si>
  <si>
    <t>C0735</t>
  </si>
  <si>
    <t>Vista Real Charter High</t>
  </si>
  <si>
    <t>0120634</t>
  </si>
  <si>
    <t>1126</t>
  </si>
  <si>
    <t>C1126</t>
  </si>
  <si>
    <t>Architecture, Construction &amp; Engineering Charter High (ACE)</t>
  </si>
  <si>
    <t>0121426</t>
  </si>
  <si>
    <t>1202</t>
  </si>
  <si>
    <t>C1202</t>
  </si>
  <si>
    <t>IvyTech Charter</t>
  </si>
  <si>
    <t>0122713</t>
  </si>
  <si>
    <t>1256</t>
  </si>
  <si>
    <t>C1256</t>
  </si>
  <si>
    <t>River Oaks Academy</t>
  </si>
  <si>
    <t>72553</t>
  </si>
  <si>
    <t>0139592</t>
  </si>
  <si>
    <t>2062</t>
  </si>
  <si>
    <t>C2062</t>
  </si>
  <si>
    <t>Peak Prep Pleasant Valley</t>
  </si>
  <si>
    <t>10579</t>
  </si>
  <si>
    <t>Yolo County Office of Education</t>
  </si>
  <si>
    <t>72710</t>
  </si>
  <si>
    <t>Woodland Joint Unified</t>
  </si>
  <si>
    <t>0135939</t>
  </si>
  <si>
    <t>0907</t>
  </si>
  <si>
    <t>Washington Middle College High</t>
  </si>
  <si>
    <t>0119578</t>
  </si>
  <si>
    <t>1079</t>
  </si>
  <si>
    <t>Da Vinci Charter Academy</t>
  </si>
  <si>
    <t>0139436</t>
  </si>
  <si>
    <t>2059</t>
  </si>
  <si>
    <t>C2059</t>
  </si>
  <si>
    <t>Compass Charter School of Yolo</t>
  </si>
  <si>
    <t>10587</t>
  </si>
  <si>
    <t>Yuba County Office of Education</t>
  </si>
  <si>
    <t>72736</t>
  </si>
  <si>
    <t>Marysville Joint Unified</t>
  </si>
  <si>
    <t>72769</t>
  </si>
  <si>
    <t>Wheatland Union High</t>
  </si>
  <si>
    <t>5830112</t>
  </si>
  <si>
    <t>0092</t>
  </si>
  <si>
    <t>Yuba County Career Preparatory Charter</t>
  </si>
  <si>
    <t>72728</t>
  </si>
  <si>
    <t>6115935</t>
  </si>
  <si>
    <t>0165</t>
  </si>
  <si>
    <t>C0165</t>
  </si>
  <si>
    <t>CORE Charter</t>
  </si>
  <si>
    <t>5830138</t>
  </si>
  <si>
    <t>0306</t>
  </si>
  <si>
    <t>Marysville Charter Academy for the Arts</t>
  </si>
  <si>
    <t>01100170000000</t>
  </si>
  <si>
    <t>01611190000000</t>
  </si>
  <si>
    <t>01611270000000</t>
  </si>
  <si>
    <t>01611430000000</t>
  </si>
  <si>
    <t>01611500000000</t>
  </si>
  <si>
    <t>01611680000000</t>
  </si>
  <si>
    <t>01611760000000</t>
  </si>
  <si>
    <t>01611920000000</t>
  </si>
  <si>
    <t>01612000000000</t>
  </si>
  <si>
    <t>01612340000000</t>
  </si>
  <si>
    <t>01612420000000</t>
  </si>
  <si>
    <t>01612590000000</t>
  </si>
  <si>
    <t>01612750000000</t>
  </si>
  <si>
    <t>01612910000000</t>
  </si>
  <si>
    <t>01613090000000</t>
  </si>
  <si>
    <t>01750930000000</t>
  </si>
  <si>
    <t>01751010000000</t>
  </si>
  <si>
    <t>01611760130534</t>
  </si>
  <si>
    <t>01612593030772</t>
  </si>
  <si>
    <t>01612590130617</t>
  </si>
  <si>
    <t>01611190130609</t>
  </si>
  <si>
    <t>01100170130625</t>
  </si>
  <si>
    <t>01612590130666</t>
  </si>
  <si>
    <t>01612590100065</t>
  </si>
  <si>
    <t>01612590106906</t>
  </si>
  <si>
    <t>01611920108670</t>
  </si>
  <si>
    <t>01612590108944</t>
  </si>
  <si>
    <t>01612590111856</t>
  </si>
  <si>
    <t>01100170112607</t>
  </si>
  <si>
    <t>01611920137646</t>
  </si>
  <si>
    <t>01612590115238</t>
  </si>
  <si>
    <t>01613090114421</t>
  </si>
  <si>
    <t>01612590114868</t>
  </si>
  <si>
    <t>01612590118224</t>
  </si>
  <si>
    <t>01611190119222</t>
  </si>
  <si>
    <t>01612590126748</t>
  </si>
  <si>
    <t>01611920127944</t>
  </si>
  <si>
    <t>01612590129932</t>
  </si>
  <si>
    <t>01612590134015</t>
  </si>
  <si>
    <t>01100170136101</t>
  </si>
  <si>
    <t>01100170136226</t>
  </si>
  <si>
    <t>01771800138289</t>
  </si>
  <si>
    <t>03100330000000</t>
  </si>
  <si>
    <t>03739810000000</t>
  </si>
  <si>
    <t>0000004172</t>
  </si>
  <si>
    <t>04100410000000</t>
  </si>
  <si>
    <t>04614080000000</t>
  </si>
  <si>
    <t>04614240000000</t>
  </si>
  <si>
    <t>04614320000000</t>
  </si>
  <si>
    <t>04615150000000</t>
  </si>
  <si>
    <t>04615310000000</t>
  </si>
  <si>
    <t>04755070000000</t>
  </si>
  <si>
    <t>04615316112585</t>
  </si>
  <si>
    <t>04100410430090</t>
  </si>
  <si>
    <t>04100410114991</t>
  </si>
  <si>
    <t>04614240120394</t>
  </si>
  <si>
    <t>04615070121509</t>
  </si>
  <si>
    <t>04100410134213</t>
  </si>
  <si>
    <t>04614240137828</t>
  </si>
  <si>
    <t>05100580000000</t>
  </si>
  <si>
    <t>05615560000000</t>
  </si>
  <si>
    <t>05615640000000</t>
  </si>
  <si>
    <t>05100580530154</t>
  </si>
  <si>
    <t>Colusa</t>
  </si>
  <si>
    <t>0000011787</t>
  </si>
  <si>
    <t>06100660000000</t>
  </si>
  <si>
    <t>06615980000000</t>
  </si>
  <si>
    <t>06616060000000</t>
  </si>
  <si>
    <t>06616140000000</t>
  </si>
  <si>
    <t>06616220000000</t>
  </si>
  <si>
    <t>0000009047</t>
  </si>
  <si>
    <t>07100740000000</t>
  </si>
  <si>
    <t>07616300000000</t>
  </si>
  <si>
    <t>07616480000000</t>
  </si>
  <si>
    <t>07616970000000</t>
  </si>
  <si>
    <t>07617210000000</t>
  </si>
  <si>
    <t>07617390000000</t>
  </si>
  <si>
    <t>07617540000000</t>
  </si>
  <si>
    <t>07617880000000</t>
  </si>
  <si>
    <t>07617960000000</t>
  </si>
  <si>
    <t>07618040000000</t>
  </si>
  <si>
    <t>07617960101477</t>
  </si>
  <si>
    <t>07100740114470</t>
  </si>
  <si>
    <t>07100740731380</t>
  </si>
  <si>
    <t>07100740129684</t>
  </si>
  <si>
    <t>07616630130930</t>
  </si>
  <si>
    <t>07617960132100</t>
  </si>
  <si>
    <t>07773540132233</t>
  </si>
  <si>
    <t>07100740134114</t>
  </si>
  <si>
    <t>07617960133637</t>
  </si>
  <si>
    <t>07100740730614</t>
  </si>
  <si>
    <t>07100740137026</t>
  </si>
  <si>
    <t>Del Norte</t>
  </si>
  <si>
    <t>0000011789</t>
  </si>
  <si>
    <t>08100820000000</t>
  </si>
  <si>
    <t>08618200000000</t>
  </si>
  <si>
    <t>08100820830059</t>
  </si>
  <si>
    <t>08618200137729</t>
  </si>
  <si>
    <t>09100900000000</t>
  </si>
  <si>
    <t>09618530000000</t>
  </si>
  <si>
    <t>09619030000000</t>
  </si>
  <si>
    <t>09737830000000</t>
  </si>
  <si>
    <t>09100900930123</t>
  </si>
  <si>
    <t>09100900930131</t>
  </si>
  <si>
    <t>09618530930214</t>
  </si>
  <si>
    <t>09737830121566</t>
  </si>
  <si>
    <t>09100900136036</t>
  </si>
  <si>
    <t>09618380136200</t>
  </si>
  <si>
    <t>09618380139006</t>
  </si>
  <si>
    <t>10101080000000</t>
  </si>
  <si>
    <t>10621170000000</t>
  </si>
  <si>
    <t>10621250000000</t>
  </si>
  <si>
    <t>10621580000000</t>
  </si>
  <si>
    <t>10621660000000</t>
  </si>
  <si>
    <t>10622570000000</t>
  </si>
  <si>
    <t>10622650000000</t>
  </si>
  <si>
    <t>10622810000000</t>
  </si>
  <si>
    <t>10623640000000</t>
  </si>
  <si>
    <t>10624140000000</t>
  </si>
  <si>
    <t>10624300000000</t>
  </si>
  <si>
    <t>10738090000000</t>
  </si>
  <si>
    <t>10739650000000</t>
  </si>
  <si>
    <t>10739990000000</t>
  </si>
  <si>
    <t>10751270000000</t>
  </si>
  <si>
    <t>10752340000000</t>
  </si>
  <si>
    <t>10752750000000</t>
  </si>
  <si>
    <t>10754080000000</t>
  </si>
  <si>
    <t>10755980000000</t>
  </si>
  <si>
    <t>10767780000000</t>
  </si>
  <si>
    <t>10625396112387</t>
  </si>
  <si>
    <t>10621661030642</t>
  </si>
  <si>
    <t>10624141030766</t>
  </si>
  <si>
    <t>10767781030774</t>
  </si>
  <si>
    <t>10621661030840</t>
  </si>
  <si>
    <t>10101080109991</t>
  </si>
  <si>
    <t>10101080111682</t>
  </si>
  <si>
    <t>10621660114553</t>
  </si>
  <si>
    <t>10621660114355</t>
  </si>
  <si>
    <t>10621170118018</t>
  </si>
  <si>
    <t>10622650116640</t>
  </si>
  <si>
    <t>10101080119628</t>
  </si>
  <si>
    <t>10623310137661</t>
  </si>
  <si>
    <t>10622650126292</t>
  </si>
  <si>
    <t>10625470135103</t>
  </si>
  <si>
    <t>10101080136291</t>
  </si>
  <si>
    <t>10625470136523</t>
  </si>
  <si>
    <t>10623800136499</t>
  </si>
  <si>
    <t>10621660140038</t>
  </si>
  <si>
    <t>11101160000000</t>
  </si>
  <si>
    <t>11626460000000</t>
  </si>
  <si>
    <t>11626530000000</t>
  </si>
  <si>
    <t>11626610000000</t>
  </si>
  <si>
    <t>11754810000000</t>
  </si>
  <si>
    <t>11765620000000</t>
  </si>
  <si>
    <t>11101161130103</t>
  </si>
  <si>
    <t>11101160130724</t>
  </si>
  <si>
    <t>11625960139550</t>
  </si>
  <si>
    <t>12101240000000</t>
  </si>
  <si>
    <t>12626870000000</t>
  </si>
  <si>
    <t>12628100000000</t>
  </si>
  <si>
    <t>12629010000000</t>
  </si>
  <si>
    <t>12630400000000</t>
  </si>
  <si>
    <t>12753740000000</t>
  </si>
  <si>
    <t>12753820000000</t>
  </si>
  <si>
    <t>12755150000000</t>
  </si>
  <si>
    <t>12626870107110</t>
  </si>
  <si>
    <t>12101240134163</t>
  </si>
  <si>
    <t>12626870124263</t>
  </si>
  <si>
    <t>12626790137653</t>
  </si>
  <si>
    <t>12755151230150</t>
  </si>
  <si>
    <t>12101240137364</t>
  </si>
  <si>
    <t>12630320111203</t>
  </si>
  <si>
    <t>13101320000000</t>
  </si>
  <si>
    <t>13630810000000</t>
  </si>
  <si>
    <t>13630990000000</t>
  </si>
  <si>
    <t>13631070000000</t>
  </si>
  <si>
    <t>13631150000000</t>
  </si>
  <si>
    <t>13631490000000</t>
  </si>
  <si>
    <t>13631640000000</t>
  </si>
  <si>
    <t>13632140000000</t>
  </si>
  <si>
    <t>13101320134379</t>
  </si>
  <si>
    <t>Inyo</t>
  </si>
  <si>
    <t>0000008422</t>
  </si>
  <si>
    <t>14101400000000</t>
  </si>
  <si>
    <t>14632480000000</t>
  </si>
  <si>
    <t>14632890000000</t>
  </si>
  <si>
    <t>14632970000000</t>
  </si>
  <si>
    <t>14766870000000</t>
  </si>
  <si>
    <t>14101400117994</t>
  </si>
  <si>
    <t>14101400128454</t>
  </si>
  <si>
    <t>14101400128447</t>
  </si>
  <si>
    <t>15101570000000</t>
  </si>
  <si>
    <t>15634120000000</t>
  </si>
  <si>
    <t>15635290000000</t>
  </si>
  <si>
    <t>15636280000000</t>
  </si>
  <si>
    <t>15636770000000</t>
  </si>
  <si>
    <t>15636850000000</t>
  </si>
  <si>
    <t>15637760000000</t>
  </si>
  <si>
    <t>15638180000000</t>
  </si>
  <si>
    <t>15638260000000</t>
  </si>
  <si>
    <t>15638590000000</t>
  </si>
  <si>
    <t>15737420000000</t>
  </si>
  <si>
    <t>15739080000000</t>
  </si>
  <si>
    <t>15751680000000</t>
  </si>
  <si>
    <t>15635291530435</t>
  </si>
  <si>
    <t>15101571530492</t>
  </si>
  <si>
    <t>15101570119669</t>
  </si>
  <si>
    <t>15636280137687</t>
  </si>
  <si>
    <t>15636280127209</t>
  </si>
  <si>
    <t>15636280134312</t>
  </si>
  <si>
    <t>15101570135467</t>
  </si>
  <si>
    <t>15636280138131</t>
  </si>
  <si>
    <t>0000012471</t>
  </si>
  <si>
    <t>16101650000000</t>
  </si>
  <si>
    <t>16638910000000</t>
  </si>
  <si>
    <t>16639250000000</t>
  </si>
  <si>
    <t>16639820000000</t>
  </si>
  <si>
    <t>16739320000000</t>
  </si>
  <si>
    <t>16638750101717</t>
  </si>
  <si>
    <t>16638750112698</t>
  </si>
  <si>
    <t>16639820110205</t>
  </si>
  <si>
    <t>16639820136234</t>
  </si>
  <si>
    <t>16639580136556</t>
  </si>
  <si>
    <t>16639250137901</t>
  </si>
  <si>
    <t>17101730000000</t>
  </si>
  <si>
    <t>17640140000000</t>
  </si>
  <si>
    <t>17640220000000</t>
  </si>
  <si>
    <t>17640300000000</t>
  </si>
  <si>
    <t>17640550000000</t>
  </si>
  <si>
    <t>17769760000000</t>
  </si>
  <si>
    <t>17640550129601</t>
  </si>
  <si>
    <t>18640890000000</t>
  </si>
  <si>
    <t>18641390000000</t>
  </si>
  <si>
    <t>18642040000000</t>
  </si>
  <si>
    <t>18750360000000</t>
  </si>
  <si>
    <t>18750360121657</t>
  </si>
  <si>
    <t>18641960135756</t>
  </si>
  <si>
    <t>18750366010763</t>
  </si>
  <si>
    <t>19101990000000</t>
  </si>
  <si>
    <t>19642120000000</t>
  </si>
  <si>
    <t>19642460000000</t>
  </si>
  <si>
    <t>19642610000000</t>
  </si>
  <si>
    <t>19642790000000</t>
  </si>
  <si>
    <t>19642870000000</t>
  </si>
  <si>
    <t>19642950000000</t>
  </si>
  <si>
    <t>19643030000000</t>
  </si>
  <si>
    <t>19643110000000</t>
  </si>
  <si>
    <t>19643290000000</t>
  </si>
  <si>
    <t>19643370000000</t>
  </si>
  <si>
    <t>19643520000000</t>
  </si>
  <si>
    <t>19643780000000</t>
  </si>
  <si>
    <t>19643940000000</t>
  </si>
  <si>
    <t>19644360000000</t>
  </si>
  <si>
    <t>19644440000000</t>
  </si>
  <si>
    <t>19644510000000</t>
  </si>
  <si>
    <t>19644690000000</t>
  </si>
  <si>
    <t>19645190000000</t>
  </si>
  <si>
    <t>19645270000000</t>
  </si>
  <si>
    <t>19645350000000</t>
  </si>
  <si>
    <t>19645680000000</t>
  </si>
  <si>
    <t>19645760000000</t>
  </si>
  <si>
    <t>19646340000000</t>
  </si>
  <si>
    <t>19646590000000</t>
  </si>
  <si>
    <t>19646830000000</t>
  </si>
  <si>
    <t>19647250000000</t>
  </si>
  <si>
    <t>19647330000000</t>
  </si>
  <si>
    <t>19647740000000</t>
  </si>
  <si>
    <t>19647900000000</t>
  </si>
  <si>
    <t>19648080000000</t>
  </si>
  <si>
    <t>19648400000000</t>
  </si>
  <si>
    <t>19648650000000</t>
  </si>
  <si>
    <t>19648730000000</t>
  </si>
  <si>
    <t>19648810000000</t>
  </si>
  <si>
    <t>19649070000000</t>
  </si>
  <si>
    <t>19649640000000</t>
  </si>
  <si>
    <t>19649800000000</t>
  </si>
  <si>
    <t>19650290000000</t>
  </si>
  <si>
    <t>19650520000000</t>
  </si>
  <si>
    <t>19650600000000</t>
  </si>
  <si>
    <t>19650940000000</t>
  </si>
  <si>
    <t>19651280000000</t>
  </si>
  <si>
    <t>19651360000000</t>
  </si>
  <si>
    <t>19734370000000</t>
  </si>
  <si>
    <t>19734450000000</t>
  </si>
  <si>
    <t>19734520000000</t>
  </si>
  <si>
    <t>19734600000000</t>
  </si>
  <si>
    <t>19752910000000</t>
  </si>
  <si>
    <t>19753090000000</t>
  </si>
  <si>
    <t>19753330000000</t>
  </si>
  <si>
    <t>19753410000000</t>
  </si>
  <si>
    <t>19757130000000</t>
  </si>
  <si>
    <t>19768690000000</t>
  </si>
  <si>
    <t>19647336019715</t>
  </si>
  <si>
    <t>19647331995836</t>
  </si>
  <si>
    <t>19752911996016</t>
  </si>
  <si>
    <t>19647336116750</t>
  </si>
  <si>
    <t>19651361996263</t>
  </si>
  <si>
    <t>19647091996313</t>
  </si>
  <si>
    <t>19645841996305</t>
  </si>
  <si>
    <t>19647330133298</t>
  </si>
  <si>
    <t>19646911996438</t>
  </si>
  <si>
    <t>19642871996479</t>
  </si>
  <si>
    <t>19642461996537</t>
  </si>
  <si>
    <t>19756636120158</t>
  </si>
  <si>
    <t>19646341996586</t>
  </si>
  <si>
    <t>19101996119945</t>
  </si>
  <si>
    <t>19647331996610</t>
  </si>
  <si>
    <t>19649071996693</t>
  </si>
  <si>
    <t>19647090100602</t>
  </si>
  <si>
    <t>19645920100354</t>
  </si>
  <si>
    <t>19647330100800</t>
  </si>
  <si>
    <t>19647330100677</t>
  </si>
  <si>
    <t>19647330100750</t>
  </si>
  <si>
    <t>19101990100776</t>
  </si>
  <si>
    <t>19647330107755</t>
  </si>
  <si>
    <t>19647330101196</t>
  </si>
  <si>
    <t>19647330101659</t>
  </si>
  <si>
    <t>19647331933746</t>
  </si>
  <si>
    <t>19647330101683</t>
  </si>
  <si>
    <t>19647330101675</t>
  </si>
  <si>
    <t>19647330102541</t>
  </si>
  <si>
    <t>19647330102434</t>
  </si>
  <si>
    <t>19647330106351</t>
  </si>
  <si>
    <t>19647330106864</t>
  </si>
  <si>
    <t>19647330106831</t>
  </si>
  <si>
    <t>19647330106849</t>
  </si>
  <si>
    <t>19647330110304</t>
  </si>
  <si>
    <t>19101990112128</t>
  </si>
  <si>
    <t>19647330108878</t>
  </si>
  <si>
    <t>19647330108894</t>
  </si>
  <si>
    <t>19647330108928</t>
  </si>
  <si>
    <t>19647330108936</t>
  </si>
  <si>
    <t>19769680109926</t>
  </si>
  <si>
    <t>19772890109942</t>
  </si>
  <si>
    <t>19647330111575</t>
  </si>
  <si>
    <t>19647330111625</t>
  </si>
  <si>
    <t>19647330111641</t>
  </si>
  <si>
    <t>19647330111658</t>
  </si>
  <si>
    <t>19647330111492</t>
  </si>
  <si>
    <t>19647330111500</t>
  </si>
  <si>
    <t>19647330111484</t>
  </si>
  <si>
    <t>19647330111583</t>
  </si>
  <si>
    <t>19647330133272</t>
  </si>
  <si>
    <t>19647330112508</t>
  </si>
  <si>
    <t>19650940112706</t>
  </si>
  <si>
    <t>19648570112714</t>
  </si>
  <si>
    <t>19648810113464</t>
  </si>
  <si>
    <t>19651360114439</t>
  </si>
  <si>
    <t>19101990115212</t>
  </si>
  <si>
    <t>19649070115170</t>
  </si>
  <si>
    <t>19101990115030</t>
  </si>
  <si>
    <t>19647330117598</t>
  </si>
  <si>
    <t>19647330116509</t>
  </si>
  <si>
    <t>19647330117606</t>
  </si>
  <si>
    <t>19647330115253</t>
  </si>
  <si>
    <t>19734370115725</t>
  </si>
  <si>
    <t>19651360117234</t>
  </si>
  <si>
    <t>19647330117622</t>
  </si>
  <si>
    <t>19101990137679</t>
  </si>
  <si>
    <t>19647330117911</t>
  </si>
  <si>
    <t>19648810118075</t>
  </si>
  <si>
    <t>19647330118588</t>
  </si>
  <si>
    <t>19768690119016</t>
  </si>
  <si>
    <t>19768690119636</t>
  </si>
  <si>
    <t>19647331931047</t>
  </si>
  <si>
    <t>19647330120071</t>
  </si>
  <si>
    <t>19734520120600</t>
  </si>
  <si>
    <t>19647330121285</t>
  </si>
  <si>
    <t>19647330121293</t>
  </si>
  <si>
    <t>19647330123133</t>
  </si>
  <si>
    <t>19647330123141</t>
  </si>
  <si>
    <t>19647330122721</t>
  </si>
  <si>
    <t>19647330122606</t>
  </si>
  <si>
    <t>19647330124560</t>
  </si>
  <si>
    <t>19647331932623</t>
  </si>
  <si>
    <t>19647330124891</t>
  </si>
  <si>
    <t>19647330124933</t>
  </si>
  <si>
    <t>19647330124941</t>
  </si>
  <si>
    <t>19648570125377</t>
  </si>
  <si>
    <t>19647330125864</t>
  </si>
  <si>
    <t>19647330126136</t>
  </si>
  <si>
    <t>19642460126003</t>
  </si>
  <si>
    <t>19753090127100</t>
  </si>
  <si>
    <t>19647330117077</t>
  </si>
  <si>
    <t>19647330127894</t>
  </si>
  <si>
    <t>19647330127910</t>
  </si>
  <si>
    <t>19643520128496</t>
  </si>
  <si>
    <t>19643520128488</t>
  </si>
  <si>
    <t>19647331931864</t>
  </si>
  <si>
    <t>19647331938612</t>
  </si>
  <si>
    <t>19647331931708</t>
  </si>
  <si>
    <t>19768690128728</t>
  </si>
  <si>
    <t>19644690128736</t>
  </si>
  <si>
    <t>19753090135145</t>
  </si>
  <si>
    <t>19647330129627</t>
  </si>
  <si>
    <t>19647250131938</t>
  </si>
  <si>
    <t>19647330132928</t>
  </si>
  <si>
    <t>19768690131128</t>
  </si>
  <si>
    <t>19753090137703</t>
  </si>
  <si>
    <t>19753090131987</t>
  </si>
  <si>
    <t>19753090131383</t>
  </si>
  <si>
    <t>19647330132282</t>
  </si>
  <si>
    <t>19647330131821</t>
  </si>
  <si>
    <t>19647330132027</t>
  </si>
  <si>
    <t>19647330132126</t>
  </si>
  <si>
    <t>19647330132084</t>
  </si>
  <si>
    <t>19753090132654</t>
  </si>
  <si>
    <t>19647330133868</t>
  </si>
  <si>
    <t>19101990134346</t>
  </si>
  <si>
    <t>19101990135582</t>
  </si>
  <si>
    <t>19647331938554</t>
  </si>
  <si>
    <t>19753090134619</t>
  </si>
  <si>
    <t>19644690134858</t>
  </si>
  <si>
    <t>19647330135715</t>
  </si>
  <si>
    <t>19647330135723</t>
  </si>
  <si>
    <t>19647330135632</t>
  </si>
  <si>
    <t>19101990136119</t>
  </si>
  <si>
    <t>19646420136127</t>
  </si>
  <si>
    <t>19753090136531</t>
  </si>
  <si>
    <t>19753090136648</t>
  </si>
  <si>
    <t>19647330137612</t>
  </si>
  <si>
    <t>19647330137562</t>
  </si>
  <si>
    <t>19753090137786</t>
  </si>
  <si>
    <t>19734370137984</t>
  </si>
  <si>
    <t>19647331937226</t>
  </si>
  <si>
    <t>19647331938885</t>
  </si>
  <si>
    <t>19101990138669</t>
  </si>
  <si>
    <t>19647330139055</t>
  </si>
  <si>
    <t>19101990139345</t>
  </si>
  <si>
    <t>19644690139535</t>
  </si>
  <si>
    <t>19646341996529</t>
  </si>
  <si>
    <t>19647330140129</t>
  </si>
  <si>
    <t>20102070000000</t>
  </si>
  <si>
    <t>20652010000000</t>
  </si>
  <si>
    <t>20652430000000</t>
  </si>
  <si>
    <t>20755800000000</t>
  </si>
  <si>
    <t>20756060000000</t>
  </si>
  <si>
    <t>20764140000000</t>
  </si>
  <si>
    <t>20102072030229</t>
  </si>
  <si>
    <t>20764142030237</t>
  </si>
  <si>
    <t>20652430118950</t>
  </si>
  <si>
    <t>20756060125021</t>
  </si>
  <si>
    <t>20756060132936</t>
  </si>
  <si>
    <t>0000004508</t>
  </si>
  <si>
    <t>21102150000000</t>
  </si>
  <si>
    <t>21654170000000</t>
  </si>
  <si>
    <t>21654660000000</t>
  </si>
  <si>
    <t>21654820000000</t>
  </si>
  <si>
    <t>21733610000000</t>
  </si>
  <si>
    <t>21102152130102</t>
  </si>
  <si>
    <t>Mariposa</t>
  </si>
  <si>
    <t>0000011869</t>
  </si>
  <si>
    <t>22102230000000</t>
  </si>
  <si>
    <t>22655320000000</t>
  </si>
  <si>
    <t>0000004364</t>
  </si>
  <si>
    <t>23102310000000</t>
  </si>
  <si>
    <t>23655400000000</t>
  </si>
  <si>
    <t>23655650000000</t>
  </si>
  <si>
    <t>23655810000000</t>
  </si>
  <si>
    <t>23655990000000</t>
  </si>
  <si>
    <t>23656070000000</t>
  </si>
  <si>
    <t>23656150000000</t>
  </si>
  <si>
    <t>23656230000000</t>
  </si>
  <si>
    <t>23738660000000</t>
  </si>
  <si>
    <t>23739160000000</t>
  </si>
  <si>
    <t>23752180000000</t>
  </si>
  <si>
    <t>23656232330363</t>
  </si>
  <si>
    <t>23655576116669</t>
  </si>
  <si>
    <t>23656152330413</t>
  </si>
  <si>
    <t>23656152330454</t>
  </si>
  <si>
    <t>23656230112300</t>
  </si>
  <si>
    <t>24102490000000</t>
  </si>
  <si>
    <t>24656980000000</t>
  </si>
  <si>
    <t>24657300000000</t>
  </si>
  <si>
    <t>24657550000000</t>
  </si>
  <si>
    <t>24657890000000</t>
  </si>
  <si>
    <t>24736190000000</t>
  </si>
  <si>
    <t>24753170000000</t>
  </si>
  <si>
    <t>24753660000000</t>
  </si>
  <si>
    <t>24102490106518</t>
  </si>
  <si>
    <t>24102490138032</t>
  </si>
  <si>
    <t>Modoc</t>
  </si>
  <si>
    <t>0000004323</t>
  </si>
  <si>
    <t>25102560000000</t>
  </si>
  <si>
    <t>25658960000000</t>
  </si>
  <si>
    <t>25735850000000</t>
  </si>
  <si>
    <t>25735930000000</t>
  </si>
  <si>
    <t>Mono</t>
  </si>
  <si>
    <t>0000011833</t>
  </si>
  <si>
    <t>26102640000000</t>
  </si>
  <si>
    <t>26736680000000</t>
  </si>
  <si>
    <t>26736920000000</t>
  </si>
  <si>
    <t>26102640124990</t>
  </si>
  <si>
    <t>27102720000000</t>
  </si>
  <si>
    <t>27659870000000</t>
  </si>
  <si>
    <t>27660680000000</t>
  </si>
  <si>
    <t>27660920000000</t>
  </si>
  <si>
    <t>27661340000000</t>
  </si>
  <si>
    <t>27661590000000</t>
  </si>
  <si>
    <t>27738250000000</t>
  </si>
  <si>
    <t>27754400000000</t>
  </si>
  <si>
    <t>27754730000000</t>
  </si>
  <si>
    <t>27102722730232</t>
  </si>
  <si>
    <t>27660922730240</t>
  </si>
  <si>
    <t>27102720116491</t>
  </si>
  <si>
    <t>28102800000000</t>
  </si>
  <si>
    <t>28662410000000</t>
  </si>
  <si>
    <t>28662660000000</t>
  </si>
  <si>
    <t>28662900000000</t>
  </si>
  <si>
    <t>29102980000000</t>
  </si>
  <si>
    <t>29663570000000</t>
  </si>
  <si>
    <t>29768776111371</t>
  </si>
  <si>
    <t>29102982930147</t>
  </si>
  <si>
    <t>29102980114314</t>
  </si>
  <si>
    <t>29663570124834</t>
  </si>
  <si>
    <t>29102980126219</t>
  </si>
  <si>
    <t>29102980130823</t>
  </si>
  <si>
    <t>30103060000000</t>
  </si>
  <si>
    <t>30664310000000</t>
  </si>
  <si>
    <t>30664490000000</t>
  </si>
  <si>
    <t>30664640000000</t>
  </si>
  <si>
    <t>30665140000000</t>
  </si>
  <si>
    <t>30665220000000</t>
  </si>
  <si>
    <t>30665480000000</t>
  </si>
  <si>
    <t>30665550000000</t>
  </si>
  <si>
    <t>30665970000000</t>
  </si>
  <si>
    <t>30666210000000</t>
  </si>
  <si>
    <t>30666470000000</t>
  </si>
  <si>
    <t>30666700000000</t>
  </si>
  <si>
    <t>30736350000000</t>
  </si>
  <si>
    <t>30736430000000</t>
  </si>
  <si>
    <t>30736500000000</t>
  </si>
  <si>
    <t>30739240000000</t>
  </si>
  <si>
    <t>30103063030723</t>
  </si>
  <si>
    <t>30664646120356</t>
  </si>
  <si>
    <t>30666700106567</t>
  </si>
  <si>
    <t>30664640106765</t>
  </si>
  <si>
    <t>30103060126037</t>
  </si>
  <si>
    <t>30768930130765</t>
  </si>
  <si>
    <t>30103060132910</t>
  </si>
  <si>
    <t>30666700135897</t>
  </si>
  <si>
    <t>30103060133983</t>
  </si>
  <si>
    <t>30103060133959</t>
  </si>
  <si>
    <t>30103060134239</t>
  </si>
  <si>
    <t>30103060134940</t>
  </si>
  <si>
    <t>30103060134841</t>
  </si>
  <si>
    <t>30103060138800</t>
  </si>
  <si>
    <t>30664640140061</t>
  </si>
  <si>
    <t>31103140000000</t>
  </si>
  <si>
    <t>31668940000000</t>
  </si>
  <si>
    <t>31669280000000</t>
  </si>
  <si>
    <t>31669440000000</t>
  </si>
  <si>
    <t>31669510000000</t>
  </si>
  <si>
    <t>31750850000000</t>
  </si>
  <si>
    <t>31669513130168</t>
  </si>
  <si>
    <t>31750850119487</t>
  </si>
  <si>
    <t>31103140126904</t>
  </si>
  <si>
    <t>31669510135871</t>
  </si>
  <si>
    <t>31668940138081</t>
  </si>
  <si>
    <t>31669280121418</t>
  </si>
  <si>
    <t>Plumas</t>
  </si>
  <si>
    <t>0000011836</t>
  </si>
  <si>
    <t>32103220000000</t>
  </si>
  <si>
    <t>32669690000000</t>
  </si>
  <si>
    <t>32669693230083</t>
  </si>
  <si>
    <t>33103300000000</t>
  </si>
  <si>
    <t>33669770000000</t>
  </si>
  <si>
    <t>33669850000000</t>
  </si>
  <si>
    <t>33669930000000</t>
  </si>
  <si>
    <t>33670330000000</t>
  </si>
  <si>
    <t>33670580000000</t>
  </si>
  <si>
    <t>33670820000000</t>
  </si>
  <si>
    <t>33670900000000</t>
  </si>
  <si>
    <t>33671240000000</t>
  </si>
  <si>
    <t>33671730000000</t>
  </si>
  <si>
    <t>33671810000000</t>
  </si>
  <si>
    <t>33672070000000</t>
  </si>
  <si>
    <t>33672150000000</t>
  </si>
  <si>
    <t>33672490000000</t>
  </si>
  <si>
    <t>33736760000000</t>
  </si>
  <si>
    <t>33751760000000</t>
  </si>
  <si>
    <t>33751920000000</t>
  </si>
  <si>
    <t>33752000000000</t>
  </si>
  <si>
    <t>33752420000000</t>
  </si>
  <si>
    <t>33672496114748</t>
  </si>
  <si>
    <t>33751923330917</t>
  </si>
  <si>
    <t>33671573331014</t>
  </si>
  <si>
    <t>33672070101170</t>
  </si>
  <si>
    <t>33671160109843</t>
  </si>
  <si>
    <t>33103300110833</t>
  </si>
  <si>
    <t>33670820120675</t>
  </si>
  <si>
    <t>33736760121673</t>
  </si>
  <si>
    <t>33103300125237</t>
  </si>
  <si>
    <t>33103300128397</t>
  </si>
  <si>
    <t>33103300128777</t>
  </si>
  <si>
    <t>33103300137836</t>
  </si>
  <si>
    <t>33103300137869</t>
  </si>
  <si>
    <t>33103300138602</t>
  </si>
  <si>
    <t>33671810138610</t>
  </si>
  <si>
    <t>33669930139360</t>
  </si>
  <si>
    <t>0000004357</t>
  </si>
  <si>
    <t>34103480000000</t>
  </si>
  <si>
    <t>34673140000000</t>
  </si>
  <si>
    <t>34673300000000</t>
  </si>
  <si>
    <t>34673550000000</t>
  </si>
  <si>
    <t>34674130000000</t>
  </si>
  <si>
    <t>34674390000000</t>
  </si>
  <si>
    <t>34674470000000</t>
  </si>
  <si>
    <t>34739730000000</t>
  </si>
  <si>
    <t>34752830000000</t>
  </si>
  <si>
    <t>34765050000000</t>
  </si>
  <si>
    <t>34752833430659</t>
  </si>
  <si>
    <t>34673146112254</t>
  </si>
  <si>
    <t>34674473430691</t>
  </si>
  <si>
    <t>34674473430717</t>
  </si>
  <si>
    <t>34674473430758</t>
  </si>
  <si>
    <t>34765050101832</t>
  </si>
  <si>
    <t>34674390101881</t>
  </si>
  <si>
    <t>34674390101907</t>
  </si>
  <si>
    <t>34674390101899</t>
  </si>
  <si>
    <t>34674390102038</t>
  </si>
  <si>
    <t>34765050108795</t>
  </si>
  <si>
    <t>34765050108415</t>
  </si>
  <si>
    <t>34765050108837</t>
  </si>
  <si>
    <t>34752830112425</t>
  </si>
  <si>
    <t>34765050114272</t>
  </si>
  <si>
    <t>34103480136275</t>
  </si>
  <si>
    <t>34752830126060</t>
  </si>
  <si>
    <t>34674470121467</t>
  </si>
  <si>
    <t>34765050130757</t>
  </si>
  <si>
    <t>34674210132019</t>
  </si>
  <si>
    <t>34674390137406</t>
  </si>
  <si>
    <t>34673140137281</t>
  </si>
  <si>
    <t>34674210137950</t>
  </si>
  <si>
    <t>34765050139584</t>
  </si>
  <si>
    <t>San Benito</t>
  </si>
  <si>
    <t>0000011838</t>
  </si>
  <si>
    <t>35103550000000</t>
  </si>
  <si>
    <t>35675380000000</t>
  </si>
  <si>
    <t>35752590000000</t>
  </si>
  <si>
    <t>36103630000000</t>
  </si>
  <si>
    <t>36676110000000</t>
  </si>
  <si>
    <t>36676370000000</t>
  </si>
  <si>
    <t>36676520000000</t>
  </si>
  <si>
    <t>36676780000000</t>
  </si>
  <si>
    <t>36676860000000</t>
  </si>
  <si>
    <t>36677100000000</t>
  </si>
  <si>
    <t>36677770000000</t>
  </si>
  <si>
    <t>36678010000000</t>
  </si>
  <si>
    <t>36678430000000</t>
  </si>
  <si>
    <t>36678500000000</t>
  </si>
  <si>
    <t>36678680000000</t>
  </si>
  <si>
    <t>36678760000000</t>
  </si>
  <si>
    <t>36678920000000</t>
  </si>
  <si>
    <t>36679340000000</t>
  </si>
  <si>
    <t>36679590000000</t>
  </si>
  <si>
    <t>36738580000000</t>
  </si>
  <si>
    <t>36738900000000</t>
  </si>
  <si>
    <t>36739570000000</t>
  </si>
  <si>
    <t>36750440000000</t>
  </si>
  <si>
    <t>36750510000000</t>
  </si>
  <si>
    <t>36750690000000</t>
  </si>
  <si>
    <t>36750770000000</t>
  </si>
  <si>
    <t>36679343630670</t>
  </si>
  <si>
    <t>36750773631207</t>
  </si>
  <si>
    <t>36678433630928</t>
  </si>
  <si>
    <t>36678763630993</t>
  </si>
  <si>
    <t>36750440107516</t>
  </si>
  <si>
    <t>36678760107730</t>
  </si>
  <si>
    <t>36678760109850</t>
  </si>
  <si>
    <t>36678270113928</t>
  </si>
  <si>
    <t>36750440114389</t>
  </si>
  <si>
    <t>36750510115089</t>
  </si>
  <si>
    <t>36677360116723</t>
  </si>
  <si>
    <t>36750440116707</t>
  </si>
  <si>
    <t>36678760120568</t>
  </si>
  <si>
    <t>36675870128462</t>
  </si>
  <si>
    <t>36677360128439</t>
  </si>
  <si>
    <t>36677360130948</t>
  </si>
  <si>
    <t>36677360136069</t>
  </si>
  <si>
    <t>36750510136432</t>
  </si>
  <si>
    <t>36103633630761</t>
  </si>
  <si>
    <t>36677360136937</t>
  </si>
  <si>
    <t>36678760136952</t>
  </si>
  <si>
    <t>36750510136960</t>
  </si>
  <si>
    <t>36678270137174</t>
  </si>
  <si>
    <t>36678270137182</t>
  </si>
  <si>
    <t>36678270137190</t>
  </si>
  <si>
    <t>36678270137208</t>
  </si>
  <si>
    <t>36678270137216</t>
  </si>
  <si>
    <t>36678270137224</t>
  </si>
  <si>
    <t>36678270137232</t>
  </si>
  <si>
    <t>36750510137794</t>
  </si>
  <si>
    <t>36750510139188</t>
  </si>
  <si>
    <t>36677360139576</t>
  </si>
  <si>
    <t>37103710000000</t>
  </si>
  <si>
    <t>37679830000000</t>
  </si>
  <si>
    <t>37680310000000</t>
  </si>
  <si>
    <t>37681060000000</t>
  </si>
  <si>
    <t>37681220000000</t>
  </si>
  <si>
    <t>37681300000000</t>
  </si>
  <si>
    <t>37681710000000</t>
  </si>
  <si>
    <t>37682130000000</t>
  </si>
  <si>
    <t>37682960000000</t>
  </si>
  <si>
    <t>37683040000000</t>
  </si>
  <si>
    <t>37683380000000</t>
  </si>
  <si>
    <t>37683460000000</t>
  </si>
  <si>
    <t>37684110000000</t>
  </si>
  <si>
    <t>37684520000000</t>
  </si>
  <si>
    <t>37735510000000</t>
  </si>
  <si>
    <t>37735690000000</t>
  </si>
  <si>
    <t>37737910000000</t>
  </si>
  <si>
    <t>37754160000000</t>
  </si>
  <si>
    <t>37756140000000</t>
  </si>
  <si>
    <t>37768510000000</t>
  </si>
  <si>
    <t>37683383730959</t>
  </si>
  <si>
    <t>37683386061964</t>
  </si>
  <si>
    <t>37684523730942</t>
  </si>
  <si>
    <t>37680236037980</t>
  </si>
  <si>
    <t>37681063731023</t>
  </si>
  <si>
    <t>37681893731072</t>
  </si>
  <si>
    <t>37680236115778</t>
  </si>
  <si>
    <t>37681303732732</t>
  </si>
  <si>
    <t>37683383731189</t>
  </si>
  <si>
    <t>37735693731221</t>
  </si>
  <si>
    <t>37681556117303</t>
  </si>
  <si>
    <t>37681633731239</t>
  </si>
  <si>
    <t>37683383731247</t>
  </si>
  <si>
    <t>37684113731304</t>
  </si>
  <si>
    <t>37103716119119</t>
  </si>
  <si>
    <t>37683383731395</t>
  </si>
  <si>
    <t>37684036120893</t>
  </si>
  <si>
    <t>37735690136267</t>
  </si>
  <si>
    <t>37683380108787</t>
  </si>
  <si>
    <t>37683380106732</t>
  </si>
  <si>
    <t>37684520106120</t>
  </si>
  <si>
    <t>37683380106799</t>
  </si>
  <si>
    <t>37681060111195</t>
  </si>
  <si>
    <t>37683380114462</t>
  </si>
  <si>
    <t>37684520114264</t>
  </si>
  <si>
    <t>37681303731262</t>
  </si>
  <si>
    <t>37683380135913</t>
  </si>
  <si>
    <t>37683380118851</t>
  </si>
  <si>
    <t>37754166119275</t>
  </si>
  <si>
    <t>37683380119610</t>
  </si>
  <si>
    <t>37683380122788</t>
  </si>
  <si>
    <t>37682130123224</t>
  </si>
  <si>
    <t>37683380136663</t>
  </si>
  <si>
    <t>37683380127647</t>
  </si>
  <si>
    <t>37683380124347</t>
  </si>
  <si>
    <t>37684520124917</t>
  </si>
  <si>
    <t>37684030125401</t>
  </si>
  <si>
    <t>37682130127084</t>
  </si>
  <si>
    <t>37681630128421</t>
  </si>
  <si>
    <t>37680490129221</t>
  </si>
  <si>
    <t>37682130129668</t>
  </si>
  <si>
    <t>37683380131979</t>
  </si>
  <si>
    <t>37680490132506</t>
  </si>
  <si>
    <t>37754160132472</t>
  </si>
  <si>
    <t>37679830134890</t>
  </si>
  <si>
    <t>37103710134577</t>
  </si>
  <si>
    <t>37770990136077</t>
  </si>
  <si>
    <t>37680490136416</t>
  </si>
  <si>
    <t>37771070136473</t>
  </si>
  <si>
    <t>37680490136614</t>
  </si>
  <si>
    <t>37682130136978</t>
  </si>
  <si>
    <t>37681630137109</t>
  </si>
  <si>
    <t>37681060137034</t>
  </si>
  <si>
    <t>37103710137752</t>
  </si>
  <si>
    <t>37771560137323</t>
  </si>
  <si>
    <t>37737910138222</t>
  </si>
  <si>
    <t>37680230138073</t>
  </si>
  <si>
    <t>37754160138651</t>
  </si>
  <si>
    <t>37682130138636</t>
  </si>
  <si>
    <t>37681630138628</t>
  </si>
  <si>
    <t>37103710138792</t>
  </si>
  <si>
    <t>37681300139063</t>
  </si>
  <si>
    <t>37754160139378</t>
  </si>
  <si>
    <t>37754160139451</t>
  </si>
  <si>
    <t>37754160139386</t>
  </si>
  <si>
    <t>37681630139402</t>
  </si>
  <si>
    <t>38103890000000</t>
  </si>
  <si>
    <t>38684780000000</t>
  </si>
  <si>
    <t>38684783830429</t>
  </si>
  <si>
    <t>38684783830437</t>
  </si>
  <si>
    <t>38684780101774</t>
  </si>
  <si>
    <t>38684780107300</t>
  </si>
  <si>
    <t>38684780118141</t>
  </si>
  <si>
    <t>38684780127530</t>
  </si>
  <si>
    <t>39103970000000</t>
  </si>
  <si>
    <t>39685020000000</t>
  </si>
  <si>
    <t>39685690000000</t>
  </si>
  <si>
    <t>39685770000000</t>
  </si>
  <si>
    <t>39685850000000</t>
  </si>
  <si>
    <t>39685930000000</t>
  </si>
  <si>
    <t>39686500000000</t>
  </si>
  <si>
    <t>39686760000000</t>
  </si>
  <si>
    <t>39754990000000</t>
  </si>
  <si>
    <t>39767600000000</t>
  </si>
  <si>
    <t>39686276119309</t>
  </si>
  <si>
    <t>39103973930476</t>
  </si>
  <si>
    <t>39685850101956</t>
  </si>
  <si>
    <t>39754990102392</t>
  </si>
  <si>
    <t>39686760118497</t>
  </si>
  <si>
    <t>39686760119743</t>
  </si>
  <si>
    <t>39686760120733</t>
  </si>
  <si>
    <t>39103970120717</t>
  </si>
  <si>
    <t>39685850122580</t>
  </si>
  <si>
    <t>39686760123802</t>
  </si>
  <si>
    <t>39686760124248</t>
  </si>
  <si>
    <t>39686500125849</t>
  </si>
  <si>
    <t>39685020126011</t>
  </si>
  <si>
    <t>39686270126755</t>
  </si>
  <si>
    <t>39686270127191</t>
  </si>
  <si>
    <t>39686270129916</t>
  </si>
  <si>
    <t>39686270133116</t>
  </si>
  <si>
    <t>39686270136028</t>
  </si>
  <si>
    <t>39686270136135</t>
  </si>
  <si>
    <t>39754990139949</t>
  </si>
  <si>
    <t>40104050000000</t>
  </si>
  <si>
    <t>40687000000000</t>
  </si>
  <si>
    <t>40687590000000</t>
  </si>
  <si>
    <t>40688090000000</t>
  </si>
  <si>
    <t>40688330000000</t>
  </si>
  <si>
    <t>40688410000000</t>
  </si>
  <si>
    <t>40754570000000</t>
  </si>
  <si>
    <t>40754650000000</t>
  </si>
  <si>
    <t>40104050101725</t>
  </si>
  <si>
    <t>41104130000000</t>
  </si>
  <si>
    <t>41688900000000</t>
  </si>
  <si>
    <t>41689240000000</t>
  </si>
  <si>
    <t>41689400000000</t>
  </si>
  <si>
    <t>41690470000000</t>
  </si>
  <si>
    <t>41690620000000</t>
  </si>
  <si>
    <t>41690700000000</t>
  </si>
  <si>
    <t>41689160112284</t>
  </si>
  <si>
    <t>41690620112722</t>
  </si>
  <si>
    <t>41690620119503</t>
  </si>
  <si>
    <t>41690620126722</t>
  </si>
  <si>
    <t>41689240127548</t>
  </si>
  <si>
    <t>41690470129759</t>
  </si>
  <si>
    <t>41104130135269</t>
  </si>
  <si>
    <t>41690620139915</t>
  </si>
  <si>
    <t>Santa Barbara</t>
  </si>
  <si>
    <t>0000002583</t>
  </si>
  <si>
    <t>42104210000000</t>
  </si>
  <si>
    <t>42691460000000</t>
  </si>
  <si>
    <t>42692290000000</t>
  </si>
  <si>
    <t>42693100000000</t>
  </si>
  <si>
    <t>42693280000000</t>
  </si>
  <si>
    <t>42750100000000</t>
  </si>
  <si>
    <t>42767860000000</t>
  </si>
  <si>
    <t>42691120111773</t>
  </si>
  <si>
    <t>42692600116434</t>
  </si>
  <si>
    <t>42691120124255</t>
  </si>
  <si>
    <t>42691120137877</t>
  </si>
  <si>
    <t>42691120137885</t>
  </si>
  <si>
    <t>42771980138362</t>
  </si>
  <si>
    <t>42772060138370</t>
  </si>
  <si>
    <t>42772140138388</t>
  </si>
  <si>
    <t>42772220138396</t>
  </si>
  <si>
    <t>42750100138891</t>
  </si>
  <si>
    <t>43104390000000</t>
  </si>
  <si>
    <t>43694010000000</t>
  </si>
  <si>
    <t>43694270000000</t>
  </si>
  <si>
    <t>43694680000000</t>
  </si>
  <si>
    <t>43694840000000</t>
  </si>
  <si>
    <t>43695340000000</t>
  </si>
  <si>
    <t>43695830000000</t>
  </si>
  <si>
    <t>43696090000000</t>
  </si>
  <si>
    <t>43696410000000</t>
  </si>
  <si>
    <t>43696660000000</t>
  </si>
  <si>
    <t>43696740000000</t>
  </si>
  <si>
    <t>43733870000000</t>
  </si>
  <si>
    <t>43696664330585</t>
  </si>
  <si>
    <t>43694274330668</t>
  </si>
  <si>
    <t>43694274330676</t>
  </si>
  <si>
    <t>43694274330726</t>
  </si>
  <si>
    <t>43694270107151</t>
  </si>
  <si>
    <t>43104390113431</t>
  </si>
  <si>
    <t>43694270116889</t>
  </si>
  <si>
    <t>43104390123257</t>
  </si>
  <si>
    <t>43104390123794</t>
  </si>
  <si>
    <t>43694270125617</t>
  </si>
  <si>
    <t>43104390128090</t>
  </si>
  <si>
    <t>43694270131995</t>
  </si>
  <si>
    <t>43694270130856</t>
  </si>
  <si>
    <t>43694270132274</t>
  </si>
  <si>
    <t>43104390135087</t>
  </si>
  <si>
    <t>43771490137315</t>
  </si>
  <si>
    <t>44104470000000</t>
  </si>
  <si>
    <t>44697990000000</t>
  </si>
  <si>
    <t>44698070000000</t>
  </si>
  <si>
    <t>44698230000000</t>
  </si>
  <si>
    <t>44754320000000</t>
  </si>
  <si>
    <t>44698074430179</t>
  </si>
  <si>
    <t>44698234430187</t>
  </si>
  <si>
    <t>44697994430229</t>
  </si>
  <si>
    <t>44104474430252</t>
  </si>
  <si>
    <t>44697994430245</t>
  </si>
  <si>
    <t>44698070110007</t>
  </si>
  <si>
    <t>44697990117804</t>
  </si>
  <si>
    <t>44104470136572</t>
  </si>
  <si>
    <t>44754320139410</t>
  </si>
  <si>
    <t>45104540000000</t>
  </si>
  <si>
    <t>45698560000000</t>
  </si>
  <si>
    <t>45699890000000</t>
  </si>
  <si>
    <t>45701360000000</t>
  </si>
  <si>
    <t>45752670000000</t>
  </si>
  <si>
    <t>45701364530267</t>
  </si>
  <si>
    <t>45698564530333</t>
  </si>
  <si>
    <t>45701100135889</t>
  </si>
  <si>
    <t>45701360106013</t>
  </si>
  <si>
    <t>45699710135848</t>
  </si>
  <si>
    <t>45701690136440</t>
  </si>
  <si>
    <t>45699480139543</t>
  </si>
  <si>
    <t>45104540129957</t>
  </si>
  <si>
    <t>Sierra</t>
  </si>
  <si>
    <t>0000011852</t>
  </si>
  <si>
    <t>46701770000000</t>
  </si>
  <si>
    <t>47104700000000</t>
  </si>
  <si>
    <t>47702500000000</t>
  </si>
  <si>
    <t>47704660000000</t>
  </si>
  <si>
    <t>47705160000000</t>
  </si>
  <si>
    <t>47736840000000</t>
  </si>
  <si>
    <t>47764550000000</t>
  </si>
  <si>
    <t>47104700117168</t>
  </si>
  <si>
    <t>47104700137372</t>
  </si>
  <si>
    <t>48104880000000</t>
  </si>
  <si>
    <t>48705240000000</t>
  </si>
  <si>
    <t>48705320000000</t>
  </si>
  <si>
    <t>48705400000000</t>
  </si>
  <si>
    <t>48705650000000</t>
  </si>
  <si>
    <t>48705730000000</t>
  </si>
  <si>
    <t>48705810000000</t>
  </si>
  <si>
    <t>48705734830113</t>
  </si>
  <si>
    <t>48705814830196</t>
  </si>
  <si>
    <t>48705730135095</t>
  </si>
  <si>
    <t>48104880139030</t>
  </si>
  <si>
    <t>48705810139816</t>
  </si>
  <si>
    <t>49104960000000</t>
  </si>
  <si>
    <t>49706070000000</t>
  </si>
  <si>
    <t>49706560000000</t>
  </si>
  <si>
    <t>49707060000000</t>
  </si>
  <si>
    <t>49708540000000</t>
  </si>
  <si>
    <t>49708620000000</t>
  </si>
  <si>
    <t>49709200000000</t>
  </si>
  <si>
    <t>49709530000000</t>
  </si>
  <si>
    <t>49738820000000</t>
  </si>
  <si>
    <t>49753580000000</t>
  </si>
  <si>
    <t>49753900000000</t>
  </si>
  <si>
    <t>49709614930319</t>
  </si>
  <si>
    <t>49707306120588</t>
  </si>
  <si>
    <t>49708700106344</t>
  </si>
  <si>
    <t>49709040101923</t>
  </si>
  <si>
    <t>49707970107284</t>
  </si>
  <si>
    <t>49738820123786</t>
  </si>
  <si>
    <t>49708390138065</t>
  </si>
  <si>
    <t>49707220139048</t>
  </si>
  <si>
    <t>49707970139568</t>
  </si>
  <si>
    <t>Stanislaus</t>
  </si>
  <si>
    <t>0000013338</t>
  </si>
  <si>
    <t>50105040000000</t>
  </si>
  <si>
    <t>50710430000000</t>
  </si>
  <si>
    <t>50710680000000</t>
  </si>
  <si>
    <t>50711750000000</t>
  </si>
  <si>
    <t>50712170000000</t>
  </si>
  <si>
    <t>50736010000000</t>
  </si>
  <si>
    <t>50755490000000</t>
  </si>
  <si>
    <t>50755560000000</t>
  </si>
  <si>
    <t>50755640000000</t>
  </si>
  <si>
    <t>50755720000000</t>
  </si>
  <si>
    <t>50757390000000</t>
  </si>
  <si>
    <t>50710926112965</t>
  </si>
  <si>
    <t>50711346113286</t>
  </si>
  <si>
    <t>50755645030176</t>
  </si>
  <si>
    <t>50105045030234</t>
  </si>
  <si>
    <t>50710685030267</t>
  </si>
  <si>
    <t>50755725030317</t>
  </si>
  <si>
    <t>50710430107136</t>
  </si>
  <si>
    <t>50711750120212</t>
  </si>
  <si>
    <t>50757390124669</t>
  </si>
  <si>
    <t>50105040129023</t>
  </si>
  <si>
    <t>50757390131185</t>
  </si>
  <si>
    <t>50711670138057</t>
  </si>
  <si>
    <t>0000004848</t>
  </si>
  <si>
    <t>51105120000000</t>
  </si>
  <si>
    <t>51713730000000</t>
  </si>
  <si>
    <t>51713990000000</t>
  </si>
  <si>
    <t>51714490000000</t>
  </si>
  <si>
    <t>51714640000000</t>
  </si>
  <si>
    <t>51714645130125</t>
  </si>
  <si>
    <t>51714070109793</t>
  </si>
  <si>
    <t>51714150129007</t>
  </si>
  <si>
    <t>51714230132977</t>
  </si>
  <si>
    <t>51714560133934</t>
  </si>
  <si>
    <t>51105120138040</t>
  </si>
  <si>
    <t>51105120140152</t>
  </si>
  <si>
    <t>Tehama</t>
  </si>
  <si>
    <t>0000011857</t>
  </si>
  <si>
    <t>52105200000000</t>
  </si>
  <si>
    <t>52715060000000</t>
  </si>
  <si>
    <t>52715710000000</t>
  </si>
  <si>
    <t>52716390000000</t>
  </si>
  <si>
    <t>52105206119671</t>
  </si>
  <si>
    <t>52715220132597</t>
  </si>
  <si>
    <t>0000004402</t>
  </si>
  <si>
    <t>53105380000000</t>
  </si>
  <si>
    <t>53738330000000</t>
  </si>
  <si>
    <t>53750280000000</t>
  </si>
  <si>
    <t>53765130000000</t>
  </si>
  <si>
    <t>53105380125633</t>
  </si>
  <si>
    <t>54105460000000</t>
  </si>
  <si>
    <t>54718030000000</t>
  </si>
  <si>
    <t>54718600000000</t>
  </si>
  <si>
    <t>54719930000000</t>
  </si>
  <si>
    <t>54722490000000</t>
  </si>
  <si>
    <t>54722560000000</t>
  </si>
  <si>
    <t>54753250000000</t>
  </si>
  <si>
    <t>54755230000000</t>
  </si>
  <si>
    <t>54755310000000</t>
  </si>
  <si>
    <t>54767940000000</t>
  </si>
  <si>
    <t>54768360000000</t>
  </si>
  <si>
    <t>54105465430327</t>
  </si>
  <si>
    <t>54105466119291</t>
  </si>
  <si>
    <t>54718370109009</t>
  </si>
  <si>
    <t>54722560109751</t>
  </si>
  <si>
    <t>54718030112458</t>
  </si>
  <si>
    <t>54755230114348</t>
  </si>
  <si>
    <t>54755230116590</t>
  </si>
  <si>
    <t>54105460119602</t>
  </si>
  <si>
    <t>54722560120659</t>
  </si>
  <si>
    <t>54105460124057</t>
  </si>
  <si>
    <t>54719930124776</t>
  </si>
  <si>
    <t>54722490130708</t>
  </si>
  <si>
    <t>54722490133793</t>
  </si>
  <si>
    <t>54721400136507</t>
  </si>
  <si>
    <t>54755230137968</t>
  </si>
  <si>
    <t>54718110139477</t>
  </si>
  <si>
    <t>0000004851</t>
  </si>
  <si>
    <t>55105530000000</t>
  </si>
  <si>
    <t>55723890000000</t>
  </si>
  <si>
    <t>55724130000000</t>
  </si>
  <si>
    <t>55751840000000</t>
  </si>
  <si>
    <t>55724135530191</t>
  </si>
  <si>
    <t>55724130112276</t>
  </si>
  <si>
    <t>0000001357</t>
  </si>
  <si>
    <t>56105610000000</t>
  </si>
  <si>
    <t>56724540000000</t>
  </si>
  <si>
    <t>56725200000000</t>
  </si>
  <si>
    <t>56725460000000</t>
  </si>
  <si>
    <t>56726030000000</t>
  </si>
  <si>
    <t>56726520000000</t>
  </si>
  <si>
    <t>56737590000000</t>
  </si>
  <si>
    <t>56738740000000</t>
  </si>
  <si>
    <t>56739400000000</t>
  </si>
  <si>
    <t>56768280000000</t>
  </si>
  <si>
    <t>56724705630363</t>
  </si>
  <si>
    <t>56725205630405</t>
  </si>
  <si>
    <t>56105610109900</t>
  </si>
  <si>
    <t>56725460120634</t>
  </si>
  <si>
    <t>56739400121426</t>
  </si>
  <si>
    <t>56105610122713</t>
  </si>
  <si>
    <t>56725530139592</t>
  </si>
  <si>
    <t>57105790000000</t>
  </si>
  <si>
    <t>57726780000000</t>
  </si>
  <si>
    <t>57726860000000</t>
  </si>
  <si>
    <t>57726940000000</t>
  </si>
  <si>
    <t>57727020000000</t>
  </si>
  <si>
    <t>57727100000000</t>
  </si>
  <si>
    <t>57726940135939</t>
  </si>
  <si>
    <t>57726780119578</t>
  </si>
  <si>
    <t>57727020139436</t>
  </si>
  <si>
    <t>58105870000000</t>
  </si>
  <si>
    <t>58727360000000</t>
  </si>
  <si>
    <t>58727690000000</t>
  </si>
  <si>
    <t>58105875830112</t>
  </si>
  <si>
    <t>58727286115935</t>
  </si>
  <si>
    <t>58727365830138</t>
  </si>
  <si>
    <t>37764710114678</t>
  </si>
  <si>
    <t>0114678</t>
  </si>
  <si>
    <t>C0756</t>
  </si>
  <si>
    <t>High Tech High Chula Vista</t>
  </si>
  <si>
    <t>37764710114694</t>
  </si>
  <si>
    <t>0114694</t>
  </si>
  <si>
    <t>High Tech High North County</t>
  </si>
  <si>
    <t>37764710137067</t>
  </si>
  <si>
    <t>0137067</t>
  </si>
  <si>
    <t>High Tech High Mesa</t>
  </si>
  <si>
    <t>Total Paid</t>
  </si>
  <si>
    <t>Revised Allocation Amount for the 
A–G Access Grant
$283.06 Per 
Grades 9-12 UPC
Res. Code 7412</t>
  </si>
  <si>
    <t>Revised Allocation Amount for the 
A–G Success Grant 
$714.12 Per 
Grades 9-12 UPC
Res. Code 7412</t>
  </si>
  <si>
    <t>Revised Allocation Amount for the 
A–G Learning Loss Mitigation Grant 
$106.12 Per
Grades 9-12 UPC
Res. Code 7413</t>
  </si>
  <si>
    <t>A–G Completion Grant
Total Revised Allocation</t>
  </si>
  <si>
    <t>2nd Apportionment A-G Access Grant Res. Code 7412, PCA 25580</t>
  </si>
  <si>
    <t>2nd Apportionment A-G Success Grant Res. Code 7412, PCA 25580</t>
  </si>
  <si>
    <t>2nd Apportionment A-G Learning Loss Mitigation Grant Res. Code 7413, PCA 25635</t>
  </si>
  <si>
    <t>August 2022</t>
  </si>
  <si>
    <t>Los Angeles</t>
  </si>
  <si>
    <t>County Summary of the Second Apportionment for the A-G Completion Improvement Grant</t>
  </si>
  <si>
    <t>Schedule of the Second Apportionment for the A-G Completion Improvement Grant</t>
  </si>
  <si>
    <t>21-25580,25635 07-05-2022</t>
  </si>
  <si>
    <t>Legend: 9-12 UPC =  Unduplicated Pupil Count enrolled in grades 9-12 as reported on the 2020-21 CALPADS Fall 1; Res. Code = Standardized Account Code Structure (SACS) Resource Code; PCA = Program Cost Account; 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</si>
</sst>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1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5" fillId="0" borderId="0"/>
    <xf numFmtId="0" fontId="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Alignment="0" applyProtection="0"/>
    <xf numFmtId="0" fontId="1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6" applyNumberFormat="0" applyFill="0" applyAlignment="0" applyProtection="0"/>
  </cellStyleXfs>
  <cellXfs count="57">
    <xf numFmtId="0" fontId="0" fillId="0" borderId="0" xfId="0"/>
    <xf numFmtId="0" fontId="1" fillId="0" borderId="0" xfId="0" applyFont="1"/>
    <xf numFmtId="6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/>
    <xf numFmtId="15" fontId="1" fillId="0" borderId="0" xfId="0" quotePrefix="1" applyNumberFormat="1" applyFont="1"/>
    <xf numFmtId="0" fontId="4" fillId="0" borderId="0" xfId="0" applyFont="1"/>
    <xf numFmtId="164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164" fontId="1" fillId="0" borderId="0" xfId="0" applyNumberFormat="1" applyFont="1"/>
    <xf numFmtId="164" fontId="2" fillId="0" borderId="0" xfId="0" applyNumberFormat="1" applyFo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0" applyFont="1"/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6" fontId="7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8" fillId="0" borderId="0" xfId="0" applyFont="1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0" fontId="9" fillId="2" borderId="4" xfId="5" applyFont="1" applyFill="1" applyBorder="1" applyAlignment="1">
      <alignment horizontal="center"/>
    </xf>
    <xf numFmtId="0" fontId="9" fillId="2" borderId="4" xfId="5" applyFont="1" applyFill="1" applyBorder="1" applyAlignment="1">
      <alignment horizontal="center" wrapText="1"/>
    </xf>
    <xf numFmtId="164" fontId="9" fillId="2" borderId="0" xfId="5" applyNumberFormat="1" applyFont="1" applyFill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6" fillId="0" borderId="0" xfId="4" applyFont="1" applyFill="1" applyAlignment="1">
      <alignment horizontal="left"/>
    </xf>
    <xf numFmtId="0" fontId="3" fillId="0" borderId="0" xfId="2" applyFont="1" applyFill="1" applyAlignment="1">
      <alignment horizontal="centerContinuous" wrapText="1"/>
    </xf>
    <xf numFmtId="3" fontId="3" fillId="0" borderId="0" xfId="2" applyNumberFormat="1" applyFont="1" applyFill="1" applyAlignment="1">
      <alignment horizontal="center" wrapText="1"/>
    </xf>
    <xf numFmtId="164" fontId="3" fillId="0" borderId="0" xfId="2" applyNumberFormat="1" applyFont="1" applyFill="1" applyAlignment="1">
      <alignment horizontal="left" wrapText="1"/>
    </xf>
    <xf numFmtId="165" fontId="9" fillId="2" borderId="4" xfId="5" applyNumberFormat="1" applyFont="1" applyFill="1" applyBorder="1" applyAlignment="1">
      <alignment horizontal="center" wrapText="1"/>
    </xf>
    <xf numFmtId="0" fontId="9" fillId="2" borderId="5" xfId="5" applyFont="1" applyFill="1" applyBorder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6" fontId="2" fillId="0" borderId="0" xfId="0" applyNumberFormat="1" applyFont="1" applyAlignment="1">
      <alignment horizontal="center"/>
    </xf>
    <xf numFmtId="0" fontId="4" fillId="0" borderId="6" xfId="9"/>
    <xf numFmtId="0" fontId="4" fillId="0" borderId="6" xfId="9" applyAlignment="1">
      <alignment horizontal="center"/>
    </xf>
    <xf numFmtId="164" fontId="4" fillId="0" borderId="6" xfId="9" applyNumberFormat="1" applyAlignment="1">
      <alignment horizontal="right"/>
    </xf>
    <xf numFmtId="164" fontId="4" fillId="0" borderId="6" xfId="9" applyNumberFormat="1" applyAlignment="1">
      <alignment horizontal="center"/>
    </xf>
    <xf numFmtId="164" fontId="4" fillId="0" borderId="6" xfId="9" applyNumberFormat="1"/>
    <xf numFmtId="0" fontId="10" fillId="0" borderId="0" xfId="4" applyFont="1"/>
    <xf numFmtId="0" fontId="4" fillId="0" borderId="6" xfId="9" applyAlignment="1">
      <alignment horizontal="left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2" xfId="0" applyNumberFormat="1" applyFont="1" applyBorder="1" applyAlignment="1">
      <alignment wrapText="1"/>
    </xf>
  </cellXfs>
  <cellStyles count="10">
    <cellStyle name="Heading 1" xfId="4" builtinId="16" customBuiltin="1"/>
    <cellStyle name="Heading 1 3" xfId="3" xr:uid="{76FAD911-584E-43E4-8982-53B494B70628}"/>
    <cellStyle name="Heading 1 4" xfId="2" xr:uid="{AA173C9D-AB53-44B0-ACC9-0C73127197E6}"/>
    <cellStyle name="Heading 2" xfId="6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Normal 2 5" xfId="5" xr:uid="{EBB640E4-9F20-4BCF-9EFF-A13954D67970}"/>
    <cellStyle name="Normal 5" xfId="1" xr:uid="{72424620-EE21-455F-819A-91DED78329A0}"/>
    <cellStyle name="Total" xfId="9" builtinId="25" customBuiltin="1"/>
  </cellStyles>
  <dxfs count="43"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center" vertical="bottom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04C79F-F8C5-4FAD-B2BA-CE24FD01B96F}" name="Table3" displayName="Table3" ref="A4:S1053" totalsRowCount="1" headerRowDxfId="42" tableBorderDxfId="41" headerRowCellStyle="Normal 2 5" totalsRowCellStyle="Total">
  <autoFilter ref="A4:S1052" xr:uid="{F9828D73-7801-4FD7-82C1-EEDFD80D10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County Name" totalsRowLabel="Statewide Total" dataDxfId="40" totalsRowCellStyle="Total"/>
    <tableColumn id="2" xr3:uid="{00000000-0010-0000-0000-000002000000}" name="FI$Cal_x000a_Supplier ID" dataDxfId="39" totalsRowCellStyle="Total"/>
    <tableColumn id="3" xr3:uid="{00000000-0010-0000-0000-000003000000}" name="FI$Cal_x000a_Address_x000a_Sequence_x000a_ID" dataDxfId="38" totalsRowCellStyle="Total"/>
    <tableColumn id="4" xr3:uid="{00000000-0010-0000-0000-000004000000}" name="Full CDS Code" dataDxfId="37" dataCellStyle="Normal 5" totalsRowCellStyle="Total"/>
    <tableColumn id="5" xr3:uid="{00000000-0010-0000-0000-000005000000}" name="County_x000a_Code" dataDxfId="36" dataCellStyle="Normal 5" totalsRowCellStyle="Total"/>
    <tableColumn id="6" xr3:uid="{00000000-0010-0000-0000-000006000000}" name="District_x000a_Code" dataDxfId="35" dataCellStyle="Normal 5" totalsRowCellStyle="Total"/>
    <tableColumn id="9" xr3:uid="{00000000-0010-0000-0000-000009000000}" name="School_x000a_Code" dataDxfId="34" totalsRowDxfId="33" totalsRowCellStyle="Total"/>
    <tableColumn id="10" xr3:uid="{00000000-0010-0000-0000-00000A000000}" name="Charter School_x000a_Number" dataDxfId="32" dataCellStyle="Normal 5" totalsRowCellStyle="Total"/>
    <tableColumn id="11" xr3:uid="{00000000-0010-0000-0000-00000B000000}" name="Fund Type" dataDxfId="31" totalsRowDxfId="30" totalsRowCellStyle="Total"/>
    <tableColumn id="12" xr3:uid="{00000000-0010-0000-0000-00000C000000}" name="Service Location Field" dataDxfId="29" totalsRowDxfId="28" totalsRowCellStyle="Total"/>
    <tableColumn id="8" xr3:uid="{7DDC28A6-9710-4362-B6F6-AF51A16AD425}" name="Local Educational Agency" dataDxfId="27" totalsRowDxfId="26" totalsRowCellStyle="Total"/>
    <tableColumn id="7" xr3:uid="{00000000-0010-0000-0000-000007000000}" name="Revised Allocation Amount for the _x000a_A–G Access Grant_x000a_$283.06 Per _x000a_Grades 9-12 UPC_x000a_Res. Code 7412" totalsRowFunction="custom" dataDxfId="25" totalsRowDxfId="24" totalsRowCellStyle="Total">
      <totalsRowFormula>SUM(L5:L1052)</totalsRowFormula>
    </tableColumn>
    <tableColumn id="13" xr3:uid="{B854ABAE-26D6-4E15-97B2-F066058E8119}" name="Revised Allocation Amount for the _x000a_A–G Success Grant _x000a_$714.12 Per _x000a_Grades 9-12 UPC_x000a_Res. Code 7412" totalsRowFunction="sum" dataDxfId="23" totalsRowDxfId="22" totalsRowCellStyle="Total"/>
    <tableColumn id="14" xr3:uid="{BDA1F753-9961-4CB3-A97D-0BE4B6BCDFE0}" name="Revised Allocation Amount for the _x000a_A–G Learning Loss Mitigation Grant _x000a_$106.12 Per_x000a_Grades 9-12 UPC_x000a_Res. Code 7413" totalsRowFunction="sum" dataDxfId="21" totalsRowDxfId="20" totalsRowCellStyle="Total"/>
    <tableColumn id="19" xr3:uid="{486E9265-1C5C-484E-809B-16CC7844F2FB}" name="A–G Completion Grant_x000a_Total Revised Allocation" totalsRowFunction="sum" dataDxfId="19" totalsRowDxfId="18" totalsRowCellStyle="Total"/>
    <tableColumn id="15" xr3:uid="{CFCF03D7-A65D-456F-8C52-B16257EDC3A5}" name="2nd Apportionment A-G Access Grant Res. Code 7412, PCA 25580" totalsRowFunction="sum" dataDxfId="17" totalsRowDxfId="16" totalsRowCellStyle="Total"/>
    <tableColumn id="16" xr3:uid="{10F84720-10A3-40FD-BBAF-0122E930F926}" name="2nd Apportionment A-G Success Grant Res. Code 7412, PCA 25580" totalsRowFunction="sum" dataDxfId="15" totalsRowDxfId="14" totalsRowCellStyle="Total"/>
    <tableColumn id="17" xr3:uid="{3C92C066-017E-43B8-A4FF-0A4215BF2374}" name="2nd Apportionment A-G Learning Loss Mitigation Grant Res. Code 7413, PCA 25635" totalsRowFunction="sum" dataDxfId="13" totalsRowDxfId="12" totalsRowCellStyle="Total"/>
    <tableColumn id="18" xr3:uid="{B9D8FC4D-77F8-4E16-8F2E-FFEAB010F11C}" name="Total Paid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A-G Completion Improvement Grant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FA2451-F3BE-4195-87ED-69183946235F}" name="Table7" displayName="Table7" ref="A3:D61" totalsRowCount="1" headerRowDxfId="9" dataDxfId="7" headerRowBorderDxfId="8" tableBorderDxfId="6" totalsRowCellStyle="Total">
  <tableColumns count="4">
    <tableColumn id="1" xr3:uid="{11CD300D-0A30-4F87-B15B-F3AE586124B2}" name="County Code" totalsRowLabel="Statewide Total" dataDxfId="5" totalsRowDxfId="4" totalsRowCellStyle="Total"/>
    <tableColumn id="2" xr3:uid="{A842BCBF-ADD7-438A-B150-ED5F64BEABF5}" name="County_x000a_Treasurer" dataDxfId="3" totalsRowCellStyle="Total"/>
    <tableColumn id="3" xr3:uid="{FC1A7ECB-56F6-4A62-A643-C1DD18D36794}" name="Invoice #" dataDxfId="2" totalsRowCellStyle="Total"/>
    <tableColumn id="4" xr3:uid="{1D6B4900-375B-44F3-9F0D-2D2C057576F7}" name="County_x000a_Total" totalsRowFunction="custom" dataDxfId="1" totalsRowDxfId="0" totalsRowCellStyle="Total">
      <totalsRowFormula>SUM(Table7[County
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he A-G Completion Improvement 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0F05-A560-4959-813B-62A9A85D1883}">
  <sheetPr>
    <pageSetUpPr fitToPage="1"/>
  </sheetPr>
  <dimension ref="A1:S105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6.6640625" style="1" customWidth="1"/>
    <col min="2" max="2" width="11.44140625" style="1" customWidth="1"/>
    <col min="3" max="3" width="12" style="1" bestFit="1" customWidth="1"/>
    <col min="4" max="4" width="15.6640625" style="1" bestFit="1" customWidth="1"/>
    <col min="5" max="5" width="10.33203125" style="1" bestFit="1" customWidth="1"/>
    <col min="6" max="6" width="12" style="1" bestFit="1" customWidth="1"/>
    <col min="7" max="7" width="8.88671875" style="1" customWidth="1"/>
    <col min="8" max="8" width="9.33203125" style="1" customWidth="1"/>
    <col min="9" max="9" width="7.44140625" style="15" customWidth="1"/>
    <col min="10" max="10" width="11.6640625" style="3" customWidth="1"/>
    <col min="11" max="11" width="34.44140625" style="1" customWidth="1"/>
    <col min="12" max="18" width="18.6640625" style="10" customWidth="1"/>
    <col min="19" max="19" width="14.88671875" style="10" customWidth="1"/>
    <col min="20" max="16384" width="9.21875" style="1"/>
  </cols>
  <sheetData>
    <row r="1" spans="1:19" ht="18" x14ac:dyDescent="0.25">
      <c r="A1" s="36" t="s">
        <v>4464</v>
      </c>
    </row>
    <row r="2" spans="1:19" ht="15" customHeight="1" x14ac:dyDescent="0.25">
      <c r="A2" s="6" t="s">
        <v>389</v>
      </c>
      <c r="B2" s="37"/>
      <c r="C2" s="37"/>
      <c r="D2" s="37"/>
      <c r="E2" s="37"/>
      <c r="F2" s="37"/>
      <c r="G2" s="37"/>
      <c r="H2" s="37"/>
      <c r="I2" s="38"/>
      <c r="J2" s="42"/>
      <c r="K2" s="37"/>
      <c r="L2" s="39"/>
    </row>
    <row r="3" spans="1:19" ht="15" customHeight="1" thickBot="1" x14ac:dyDescent="0.3">
      <c r="A3" s="1" t="s">
        <v>4466</v>
      </c>
      <c r="B3" s="37"/>
      <c r="C3" s="37"/>
      <c r="D3" s="37"/>
      <c r="E3" s="37"/>
      <c r="F3" s="37"/>
      <c r="G3" s="37"/>
      <c r="H3" s="37"/>
      <c r="I3" s="38"/>
      <c r="J3" s="42"/>
      <c r="K3" s="37"/>
      <c r="L3" s="39"/>
    </row>
    <row r="4" spans="1:19" ht="111.75" thickTop="1" thickBot="1" x14ac:dyDescent="0.3">
      <c r="A4" s="32" t="s">
        <v>390</v>
      </c>
      <c r="B4" s="28" t="s">
        <v>0</v>
      </c>
      <c r="C4" s="28" t="s">
        <v>1</v>
      </c>
      <c r="D4" s="31" t="s">
        <v>391</v>
      </c>
      <c r="E4" s="32" t="s">
        <v>2</v>
      </c>
      <c r="F4" s="32" t="s">
        <v>3</v>
      </c>
      <c r="G4" s="32" t="s">
        <v>4</v>
      </c>
      <c r="H4" s="32" t="s">
        <v>392</v>
      </c>
      <c r="I4" s="32" t="s">
        <v>393</v>
      </c>
      <c r="J4" s="32" t="s">
        <v>394</v>
      </c>
      <c r="K4" s="31" t="s">
        <v>5</v>
      </c>
      <c r="L4" s="40" t="s">
        <v>4454</v>
      </c>
      <c r="M4" s="40" t="s">
        <v>4455</v>
      </c>
      <c r="N4" s="32" t="s">
        <v>4456</v>
      </c>
      <c r="O4" s="41" t="s">
        <v>4457</v>
      </c>
      <c r="P4" s="33" t="s">
        <v>4458</v>
      </c>
      <c r="Q4" s="33" t="s">
        <v>4459</v>
      </c>
      <c r="R4" s="33" t="s">
        <v>4460</v>
      </c>
      <c r="S4" s="33" t="s">
        <v>4453</v>
      </c>
    </row>
    <row r="5" spans="1:19" x14ac:dyDescent="0.2">
      <c r="A5" s="14" t="s">
        <v>6</v>
      </c>
      <c r="B5" s="3" t="s">
        <v>7</v>
      </c>
      <c r="C5" s="3">
        <v>1</v>
      </c>
      <c r="D5" s="13" t="s">
        <v>3364</v>
      </c>
      <c r="E5" s="13" t="s">
        <v>8</v>
      </c>
      <c r="F5" s="13" t="s">
        <v>395</v>
      </c>
      <c r="G5" s="3" t="s">
        <v>10</v>
      </c>
      <c r="H5" s="12" t="s">
        <v>396</v>
      </c>
      <c r="I5" s="15" t="s">
        <v>396</v>
      </c>
      <c r="J5" s="43" t="s">
        <v>395</v>
      </c>
      <c r="K5" s="54" t="s">
        <v>397</v>
      </c>
      <c r="L5" s="10">
        <v>75000</v>
      </c>
      <c r="M5" s="10">
        <v>0</v>
      </c>
      <c r="N5" s="10">
        <v>75000</v>
      </c>
      <c r="O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" s="10">
        <v>18750</v>
      </c>
      <c r="Q5" s="10">
        <v>0</v>
      </c>
      <c r="R5" s="10">
        <v>18750</v>
      </c>
      <c r="S5" s="10">
        <f>SUM(Table3[[#This Row],[2nd Apportionment A-G Access Grant Res. Code 7412, PCA 25580]:[2nd Apportionment A-G Learning Loss Mitigation Grant Res. Code 7413, PCA 25635]])</f>
        <v>37500</v>
      </c>
    </row>
    <row r="6" spans="1:19" x14ac:dyDescent="0.2">
      <c r="A6" s="14" t="s">
        <v>6</v>
      </c>
      <c r="B6" s="3" t="s">
        <v>7</v>
      </c>
      <c r="C6" s="3">
        <v>1</v>
      </c>
      <c r="D6" s="13" t="s">
        <v>3365</v>
      </c>
      <c r="E6" s="13" t="s">
        <v>8</v>
      </c>
      <c r="F6" s="13" t="s">
        <v>398</v>
      </c>
      <c r="G6" s="3" t="s">
        <v>10</v>
      </c>
      <c r="H6" s="12" t="s">
        <v>396</v>
      </c>
      <c r="I6" s="15" t="s">
        <v>396</v>
      </c>
      <c r="J6" s="44" t="s">
        <v>398</v>
      </c>
      <c r="K6" s="55" t="s">
        <v>399</v>
      </c>
      <c r="L6" s="10">
        <v>250791</v>
      </c>
      <c r="M6" s="10">
        <v>0</v>
      </c>
      <c r="N6" s="10">
        <v>94021</v>
      </c>
      <c r="O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344812</v>
      </c>
      <c r="P6" s="10">
        <v>62698</v>
      </c>
      <c r="Q6" s="10">
        <v>0</v>
      </c>
      <c r="R6" s="10">
        <v>23505</v>
      </c>
      <c r="S6" s="10">
        <f>SUM(Table3[[#This Row],[2nd Apportionment A-G Access Grant Res. Code 7412, PCA 25580]:[2nd Apportionment A-G Learning Loss Mitigation Grant Res. Code 7413, PCA 25635]])</f>
        <v>86203</v>
      </c>
    </row>
    <row r="7" spans="1:19" x14ac:dyDescent="0.2">
      <c r="A7" s="14" t="s">
        <v>6</v>
      </c>
      <c r="B7" s="3" t="s">
        <v>7</v>
      </c>
      <c r="C7" s="3">
        <v>1</v>
      </c>
      <c r="D7" s="13" t="s">
        <v>3366</v>
      </c>
      <c r="E7" s="13" t="s">
        <v>8</v>
      </c>
      <c r="F7" s="13" t="s">
        <v>9</v>
      </c>
      <c r="G7" s="3" t="s">
        <v>10</v>
      </c>
      <c r="H7" s="12" t="s">
        <v>396</v>
      </c>
      <c r="I7" s="15" t="s">
        <v>396</v>
      </c>
      <c r="J7" s="44" t="s">
        <v>9</v>
      </c>
      <c r="K7" s="55" t="s">
        <v>11</v>
      </c>
      <c r="L7" s="10">
        <v>66802</v>
      </c>
      <c r="M7" s="10">
        <v>0</v>
      </c>
      <c r="N7" s="10">
        <v>25044</v>
      </c>
      <c r="O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91846</v>
      </c>
      <c r="P7" s="10">
        <v>16700</v>
      </c>
      <c r="Q7" s="10">
        <v>0</v>
      </c>
      <c r="R7" s="10">
        <v>6261</v>
      </c>
      <c r="S7" s="10">
        <f>SUM(Table3[[#This Row],[2nd Apportionment A-G Access Grant Res. Code 7412, PCA 25580]:[2nd Apportionment A-G Learning Loss Mitigation Grant Res. Code 7413, PCA 25635]])</f>
        <v>22961</v>
      </c>
    </row>
    <row r="8" spans="1:19" x14ac:dyDescent="0.2">
      <c r="A8" s="14" t="s">
        <v>6</v>
      </c>
      <c r="B8" s="3" t="s">
        <v>7</v>
      </c>
      <c r="C8" s="3">
        <v>1</v>
      </c>
      <c r="D8" s="13" t="s">
        <v>3367</v>
      </c>
      <c r="E8" s="13" t="s">
        <v>8</v>
      </c>
      <c r="F8" s="13" t="s">
        <v>12</v>
      </c>
      <c r="G8" s="3" t="s">
        <v>10</v>
      </c>
      <c r="H8" s="12" t="s">
        <v>396</v>
      </c>
      <c r="I8" s="15" t="s">
        <v>396</v>
      </c>
      <c r="J8" s="44" t="s">
        <v>12</v>
      </c>
      <c r="K8" s="55" t="s">
        <v>13</v>
      </c>
      <c r="L8" s="10">
        <v>260132</v>
      </c>
      <c r="M8" s="10">
        <v>0</v>
      </c>
      <c r="N8" s="10">
        <v>97523</v>
      </c>
      <c r="O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357655</v>
      </c>
      <c r="P8" s="10">
        <v>65033</v>
      </c>
      <c r="Q8" s="10">
        <v>0</v>
      </c>
      <c r="R8" s="10">
        <v>24381</v>
      </c>
      <c r="S8" s="10">
        <f>SUM(Table3[[#This Row],[2nd Apportionment A-G Access Grant Res. Code 7412, PCA 25580]:[2nd Apportionment A-G Learning Loss Mitigation Grant Res. Code 7413, PCA 25635]])</f>
        <v>89414</v>
      </c>
    </row>
    <row r="9" spans="1:19" x14ac:dyDescent="0.2">
      <c r="A9" s="14" t="s">
        <v>6</v>
      </c>
      <c r="B9" s="3" t="s">
        <v>7</v>
      </c>
      <c r="C9" s="3">
        <v>1</v>
      </c>
      <c r="D9" s="13" t="s">
        <v>3368</v>
      </c>
      <c r="E9" s="13" t="s">
        <v>8</v>
      </c>
      <c r="F9" s="13" t="s">
        <v>14</v>
      </c>
      <c r="G9" s="3" t="s">
        <v>10</v>
      </c>
      <c r="H9" s="12" t="s">
        <v>396</v>
      </c>
      <c r="I9" s="15" t="s">
        <v>396</v>
      </c>
      <c r="J9" s="44" t="s">
        <v>14</v>
      </c>
      <c r="K9" s="55" t="s">
        <v>15</v>
      </c>
      <c r="L9" s="10">
        <v>197859</v>
      </c>
      <c r="M9" s="10">
        <v>0</v>
      </c>
      <c r="N9" s="10">
        <v>74177</v>
      </c>
      <c r="O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272036</v>
      </c>
      <c r="P9" s="10">
        <v>49465</v>
      </c>
      <c r="Q9" s="10">
        <v>0</v>
      </c>
      <c r="R9" s="10">
        <v>18544</v>
      </c>
      <c r="S9" s="10">
        <f>SUM(Table3[[#This Row],[2nd Apportionment A-G Access Grant Res. Code 7412, PCA 25580]:[2nd Apportionment A-G Learning Loss Mitigation Grant Res. Code 7413, PCA 25635]])</f>
        <v>68009</v>
      </c>
    </row>
    <row r="10" spans="1:19" x14ac:dyDescent="0.2">
      <c r="A10" s="14" t="s">
        <v>6</v>
      </c>
      <c r="B10" s="3" t="s">
        <v>7</v>
      </c>
      <c r="C10" s="3">
        <v>1</v>
      </c>
      <c r="D10" s="13" t="s">
        <v>3369</v>
      </c>
      <c r="E10" s="13" t="s">
        <v>8</v>
      </c>
      <c r="F10" s="13" t="s">
        <v>16</v>
      </c>
      <c r="G10" s="3" t="s">
        <v>10</v>
      </c>
      <c r="H10" s="12" t="s">
        <v>396</v>
      </c>
      <c r="I10" s="15" t="s">
        <v>396</v>
      </c>
      <c r="J10" s="44" t="s">
        <v>16</v>
      </c>
      <c r="K10" s="55" t="s">
        <v>17</v>
      </c>
      <c r="L10" s="10">
        <v>0</v>
      </c>
      <c r="M10" s="10">
        <v>123542</v>
      </c>
      <c r="N10" s="10">
        <v>75000</v>
      </c>
      <c r="O1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198542</v>
      </c>
      <c r="P10" s="10">
        <v>0</v>
      </c>
      <c r="Q10" s="10">
        <v>30885</v>
      </c>
      <c r="R10" s="10">
        <v>18750</v>
      </c>
      <c r="S10" s="10">
        <f>SUM(Table3[[#This Row],[2nd Apportionment A-G Access Grant Res. Code 7412, PCA 25580]:[2nd Apportionment A-G Learning Loss Mitigation Grant Res. Code 7413, PCA 25635]])</f>
        <v>49635</v>
      </c>
    </row>
    <row r="11" spans="1:19" x14ac:dyDescent="0.2">
      <c r="A11" s="14" t="s">
        <v>6</v>
      </c>
      <c r="B11" s="3" t="s">
        <v>7</v>
      </c>
      <c r="C11" s="3">
        <v>1</v>
      </c>
      <c r="D11" s="13" t="s">
        <v>3370</v>
      </c>
      <c r="E11" s="13" t="s">
        <v>8</v>
      </c>
      <c r="F11" s="13" t="s">
        <v>18</v>
      </c>
      <c r="G11" s="3" t="s">
        <v>10</v>
      </c>
      <c r="H11" s="12" t="s">
        <v>396</v>
      </c>
      <c r="I11" s="15" t="s">
        <v>396</v>
      </c>
      <c r="J11" s="44" t="s">
        <v>18</v>
      </c>
      <c r="K11" s="55" t="s">
        <v>19</v>
      </c>
      <c r="L11" s="10">
        <v>716991</v>
      </c>
      <c r="M11" s="10">
        <v>0</v>
      </c>
      <c r="N11" s="10">
        <v>268797</v>
      </c>
      <c r="O1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985788</v>
      </c>
      <c r="P11" s="10">
        <v>179248</v>
      </c>
      <c r="Q11" s="10">
        <v>0</v>
      </c>
      <c r="R11" s="10">
        <v>67199</v>
      </c>
      <c r="S11" s="10">
        <f>SUM(Table3[[#This Row],[2nd Apportionment A-G Access Grant Res. Code 7412, PCA 25580]:[2nd Apportionment A-G Learning Loss Mitigation Grant Res. Code 7413, PCA 25635]])</f>
        <v>246447</v>
      </c>
    </row>
    <row r="12" spans="1:19" x14ac:dyDescent="0.2">
      <c r="A12" s="14" t="s">
        <v>6</v>
      </c>
      <c r="B12" s="3" t="s">
        <v>7</v>
      </c>
      <c r="C12" s="3">
        <v>1</v>
      </c>
      <c r="D12" s="13" t="s">
        <v>3371</v>
      </c>
      <c r="E12" s="13" t="s">
        <v>8</v>
      </c>
      <c r="F12" s="13" t="s">
        <v>400</v>
      </c>
      <c r="G12" s="3" t="s">
        <v>10</v>
      </c>
      <c r="H12" s="12" t="s">
        <v>396</v>
      </c>
      <c r="I12" s="15" t="s">
        <v>396</v>
      </c>
      <c r="J12" s="44" t="s">
        <v>400</v>
      </c>
      <c r="K12" s="55" t="s">
        <v>401</v>
      </c>
      <c r="L12" s="10">
        <v>970047</v>
      </c>
      <c r="M12" s="10">
        <v>0</v>
      </c>
      <c r="N12" s="10">
        <v>363667</v>
      </c>
      <c r="O1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1333714</v>
      </c>
      <c r="P12" s="10">
        <v>242512</v>
      </c>
      <c r="Q12" s="10">
        <v>0</v>
      </c>
      <c r="R12" s="10">
        <v>90917</v>
      </c>
      <c r="S12" s="10">
        <f>SUM(Table3[[#This Row],[2nd Apportionment A-G Access Grant Res. Code 7412, PCA 25580]:[2nd Apportionment A-G Learning Loss Mitigation Grant Res. Code 7413, PCA 25635]])</f>
        <v>333429</v>
      </c>
    </row>
    <row r="13" spans="1:19" x14ac:dyDescent="0.2">
      <c r="A13" s="14" t="s">
        <v>6</v>
      </c>
      <c r="B13" s="3" t="s">
        <v>7</v>
      </c>
      <c r="C13" s="3">
        <v>1</v>
      </c>
      <c r="D13" s="13" t="s">
        <v>3372</v>
      </c>
      <c r="E13" s="13" t="s">
        <v>8</v>
      </c>
      <c r="F13" s="13" t="s">
        <v>20</v>
      </c>
      <c r="G13" s="3" t="s">
        <v>10</v>
      </c>
      <c r="H13" s="12" t="s">
        <v>396</v>
      </c>
      <c r="I13" s="15" t="s">
        <v>396</v>
      </c>
      <c r="J13" s="44" t="s">
        <v>20</v>
      </c>
      <c r="K13" s="55" t="s">
        <v>21</v>
      </c>
      <c r="L13" s="10">
        <v>303441</v>
      </c>
      <c r="M13" s="10">
        <v>0</v>
      </c>
      <c r="N13" s="10">
        <v>113759</v>
      </c>
      <c r="O1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417200</v>
      </c>
      <c r="P13" s="10">
        <v>75860</v>
      </c>
      <c r="Q13" s="10">
        <v>0</v>
      </c>
      <c r="R13" s="10">
        <v>28440</v>
      </c>
      <c r="S13" s="10">
        <f>SUM(Table3[[#This Row],[2nd Apportionment A-G Access Grant Res. Code 7412, PCA 25580]:[2nd Apportionment A-G Learning Loss Mitigation Grant Res. Code 7413, PCA 25635]])</f>
        <v>104300</v>
      </c>
    </row>
    <row r="14" spans="1:19" x14ac:dyDescent="0.2">
      <c r="A14" s="14" t="s">
        <v>6</v>
      </c>
      <c r="B14" s="3" t="s">
        <v>7</v>
      </c>
      <c r="C14" s="3">
        <v>1</v>
      </c>
      <c r="D14" s="13" t="s">
        <v>3373</v>
      </c>
      <c r="E14" s="13" t="s">
        <v>8</v>
      </c>
      <c r="F14" s="13" t="s">
        <v>402</v>
      </c>
      <c r="G14" s="3" t="s">
        <v>10</v>
      </c>
      <c r="H14" s="12" t="s">
        <v>396</v>
      </c>
      <c r="I14" s="15" t="s">
        <v>396</v>
      </c>
      <c r="J14" s="43" t="s">
        <v>402</v>
      </c>
      <c r="K14" s="54" t="s">
        <v>403</v>
      </c>
      <c r="L14" s="10">
        <v>285608</v>
      </c>
      <c r="M14" s="10">
        <v>0</v>
      </c>
      <c r="N14" s="10">
        <v>107073</v>
      </c>
      <c r="O1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392681</v>
      </c>
      <c r="P14" s="10">
        <v>71402</v>
      </c>
      <c r="Q14" s="10">
        <v>0</v>
      </c>
      <c r="R14" s="10">
        <v>26768</v>
      </c>
      <c r="S14" s="10">
        <f>SUM(Table3[[#This Row],[2nd Apportionment A-G Access Grant Res. Code 7412, PCA 25580]:[2nd Apportionment A-G Learning Loss Mitigation Grant Res. Code 7413, PCA 25635]])</f>
        <v>98170</v>
      </c>
    </row>
    <row r="15" spans="1:19" x14ac:dyDescent="0.2">
      <c r="A15" s="14" t="s">
        <v>6</v>
      </c>
      <c r="B15" s="3" t="s">
        <v>7</v>
      </c>
      <c r="C15" s="3">
        <v>1</v>
      </c>
      <c r="D15" s="13" t="s">
        <v>3374</v>
      </c>
      <c r="E15" s="13" t="s">
        <v>8</v>
      </c>
      <c r="F15" s="13" t="s">
        <v>404</v>
      </c>
      <c r="G15" s="3" t="s">
        <v>10</v>
      </c>
      <c r="H15" s="12" t="s">
        <v>396</v>
      </c>
      <c r="I15" s="15" t="s">
        <v>396</v>
      </c>
      <c r="J15" s="44" t="s">
        <v>404</v>
      </c>
      <c r="K15" s="55" t="s">
        <v>405</v>
      </c>
      <c r="L15" s="10">
        <v>486014</v>
      </c>
      <c r="M15" s="10">
        <v>0</v>
      </c>
      <c r="N15" s="10">
        <v>182205</v>
      </c>
      <c r="O1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668219</v>
      </c>
      <c r="P15" s="10">
        <v>121503</v>
      </c>
      <c r="Q15" s="10">
        <v>0</v>
      </c>
      <c r="R15" s="10">
        <v>45551</v>
      </c>
      <c r="S15" s="10">
        <f>SUM(Table3[[#This Row],[2nd Apportionment A-G Access Grant Res. Code 7412, PCA 25580]:[2nd Apportionment A-G Learning Loss Mitigation Grant Res. Code 7413, PCA 25635]])</f>
        <v>167054</v>
      </c>
    </row>
    <row r="16" spans="1:19" x14ac:dyDescent="0.2">
      <c r="A16" s="14" t="s">
        <v>6</v>
      </c>
      <c r="B16" s="3" t="s">
        <v>7</v>
      </c>
      <c r="C16" s="3">
        <v>1</v>
      </c>
      <c r="D16" s="13" t="s">
        <v>3375</v>
      </c>
      <c r="E16" s="13" t="s">
        <v>8</v>
      </c>
      <c r="F16" s="13" t="s">
        <v>406</v>
      </c>
      <c r="G16" s="3" t="s">
        <v>10</v>
      </c>
      <c r="H16" s="12" t="s">
        <v>396</v>
      </c>
      <c r="I16" s="15" t="s">
        <v>396</v>
      </c>
      <c r="J16" s="44" t="s">
        <v>406</v>
      </c>
      <c r="K16" s="55" t="s">
        <v>407</v>
      </c>
      <c r="L16" s="10">
        <v>2260236</v>
      </c>
      <c r="M16" s="10">
        <v>0</v>
      </c>
      <c r="N16" s="10">
        <v>847353</v>
      </c>
      <c r="O1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3107589</v>
      </c>
      <c r="P16" s="10">
        <v>565059</v>
      </c>
      <c r="Q16" s="10">
        <v>0</v>
      </c>
      <c r="R16" s="10">
        <v>211838</v>
      </c>
      <c r="S16" s="10">
        <f>SUM(Table3[[#This Row],[2nd Apportionment A-G Access Grant Res. Code 7412, PCA 25580]:[2nd Apportionment A-G Learning Loss Mitigation Grant Res. Code 7413, PCA 25635]])</f>
        <v>776897</v>
      </c>
    </row>
    <row r="17" spans="1:19" x14ac:dyDescent="0.2">
      <c r="A17" s="14" t="s">
        <v>6</v>
      </c>
      <c r="B17" s="3" t="s">
        <v>7</v>
      </c>
      <c r="C17" s="3">
        <v>1</v>
      </c>
      <c r="D17" s="13" t="s">
        <v>3376</v>
      </c>
      <c r="E17" s="13" t="s">
        <v>8</v>
      </c>
      <c r="F17" s="13" t="s">
        <v>22</v>
      </c>
      <c r="G17" s="3" t="s">
        <v>10</v>
      </c>
      <c r="H17" s="12" t="s">
        <v>396</v>
      </c>
      <c r="I17" s="15" t="s">
        <v>396</v>
      </c>
      <c r="J17" s="44" t="s">
        <v>22</v>
      </c>
      <c r="K17" s="55" t="s">
        <v>23</v>
      </c>
      <c r="L17" s="10">
        <v>0</v>
      </c>
      <c r="M17" s="10">
        <v>17853</v>
      </c>
      <c r="N17" s="10">
        <v>2653</v>
      </c>
      <c r="O1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20506</v>
      </c>
      <c r="P17" s="10">
        <v>0</v>
      </c>
      <c r="Q17" s="10">
        <v>4463</v>
      </c>
      <c r="R17" s="10">
        <v>663</v>
      </c>
      <c r="S17" s="10">
        <f>SUM(Table3[[#This Row],[2nd Apportionment A-G Access Grant Res. Code 7412, PCA 25580]:[2nd Apportionment A-G Learning Loss Mitigation Grant Res. Code 7413, PCA 25635]])</f>
        <v>5126</v>
      </c>
    </row>
    <row r="18" spans="1:19" x14ac:dyDescent="0.2">
      <c r="A18" s="14" t="s">
        <v>6</v>
      </c>
      <c r="B18" s="3" t="s">
        <v>7</v>
      </c>
      <c r="C18" s="3">
        <v>1</v>
      </c>
      <c r="D18" s="13" t="s">
        <v>3377</v>
      </c>
      <c r="E18" s="13" t="s">
        <v>8</v>
      </c>
      <c r="F18" s="13" t="s">
        <v>24</v>
      </c>
      <c r="G18" s="3" t="s">
        <v>10</v>
      </c>
      <c r="H18" s="12" t="s">
        <v>396</v>
      </c>
      <c r="I18" s="15" t="s">
        <v>396</v>
      </c>
      <c r="J18" s="44" t="s">
        <v>24</v>
      </c>
      <c r="K18" s="55" t="s">
        <v>25</v>
      </c>
      <c r="L18" s="10">
        <v>521397</v>
      </c>
      <c r="M18" s="10">
        <v>0</v>
      </c>
      <c r="N18" s="10">
        <v>195470</v>
      </c>
      <c r="O1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716867</v>
      </c>
      <c r="P18" s="10">
        <v>130349</v>
      </c>
      <c r="Q18" s="10">
        <v>0</v>
      </c>
      <c r="R18" s="10">
        <v>48867</v>
      </c>
      <c r="S18" s="10">
        <f>SUM(Table3[[#This Row],[2nd Apportionment A-G Access Grant Res. Code 7412, PCA 25580]:[2nd Apportionment A-G Learning Loss Mitigation Grant Res. Code 7413, PCA 25635]])</f>
        <v>179216</v>
      </c>
    </row>
    <row r="19" spans="1:19" x14ac:dyDescent="0.2">
      <c r="A19" s="14" t="s">
        <v>6</v>
      </c>
      <c r="B19" s="3" t="s">
        <v>7</v>
      </c>
      <c r="C19" s="3">
        <v>1</v>
      </c>
      <c r="D19" s="13" t="s">
        <v>3378</v>
      </c>
      <c r="E19" s="13" t="s">
        <v>8</v>
      </c>
      <c r="F19" s="13" t="s">
        <v>408</v>
      </c>
      <c r="G19" s="3" t="s">
        <v>10</v>
      </c>
      <c r="H19" s="12" t="s">
        <v>396</v>
      </c>
      <c r="I19" s="15" t="s">
        <v>396</v>
      </c>
      <c r="J19" s="44" t="s">
        <v>408</v>
      </c>
      <c r="K19" s="55" t="s">
        <v>409</v>
      </c>
      <c r="L19" s="10">
        <v>578575</v>
      </c>
      <c r="M19" s="10">
        <v>0</v>
      </c>
      <c r="N19" s="10">
        <v>216905</v>
      </c>
      <c r="O1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795480</v>
      </c>
      <c r="P19" s="10">
        <v>144644</v>
      </c>
      <c r="Q19" s="10">
        <v>0</v>
      </c>
      <c r="R19" s="10">
        <v>54226</v>
      </c>
      <c r="S19" s="10">
        <f>SUM(Table3[[#This Row],[2nd Apportionment A-G Access Grant Res. Code 7412, PCA 25580]:[2nd Apportionment A-G Learning Loss Mitigation Grant Res. Code 7413, PCA 25635]])</f>
        <v>198870</v>
      </c>
    </row>
    <row r="20" spans="1:19" x14ac:dyDescent="0.2">
      <c r="A20" s="14" t="s">
        <v>6</v>
      </c>
      <c r="B20" s="3" t="s">
        <v>7</v>
      </c>
      <c r="C20" s="3">
        <v>1</v>
      </c>
      <c r="D20" s="13" t="s">
        <v>3379</v>
      </c>
      <c r="E20" s="13" t="s">
        <v>8</v>
      </c>
      <c r="F20" s="13" t="s">
        <v>26</v>
      </c>
      <c r="G20" s="3" t="s">
        <v>10</v>
      </c>
      <c r="H20" s="12" t="s">
        <v>396</v>
      </c>
      <c r="I20" s="15" t="s">
        <v>396</v>
      </c>
      <c r="J20" s="44" t="s">
        <v>26</v>
      </c>
      <c r="K20" s="55" t="s">
        <v>27</v>
      </c>
      <c r="L20" s="10">
        <v>0</v>
      </c>
      <c r="M20" s="10">
        <v>237087</v>
      </c>
      <c r="N20" s="10">
        <v>35231</v>
      </c>
      <c r="O2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272318</v>
      </c>
      <c r="P20" s="10">
        <v>0</v>
      </c>
      <c r="Q20" s="10">
        <v>59272</v>
      </c>
      <c r="R20" s="10">
        <v>8808</v>
      </c>
      <c r="S20" s="10">
        <f>SUM(Table3[[#This Row],[2nd Apportionment A-G Access Grant Res. Code 7412, PCA 25580]:[2nd Apportionment A-G Learning Loss Mitigation Grant Res. Code 7413, PCA 25635]])</f>
        <v>68080</v>
      </c>
    </row>
    <row r="21" spans="1:19" x14ac:dyDescent="0.2">
      <c r="A21" s="14" t="s">
        <v>6</v>
      </c>
      <c r="B21" s="3" t="s">
        <v>7</v>
      </c>
      <c r="C21" s="3">
        <v>1</v>
      </c>
      <c r="D21" s="13" t="s">
        <v>3380</v>
      </c>
      <c r="E21" s="13" t="s">
        <v>8</v>
      </c>
      <c r="F21" s="13" t="s">
        <v>28</v>
      </c>
      <c r="G21" s="3" t="s">
        <v>10</v>
      </c>
      <c r="H21" s="12" t="s">
        <v>396</v>
      </c>
      <c r="I21" s="15" t="s">
        <v>396</v>
      </c>
      <c r="J21" s="44" t="s">
        <v>28</v>
      </c>
      <c r="K21" s="55" t="s">
        <v>29</v>
      </c>
      <c r="L21" s="10">
        <v>0</v>
      </c>
      <c r="M21" s="10">
        <v>415616</v>
      </c>
      <c r="N21" s="10">
        <v>61761</v>
      </c>
      <c r="O2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477377</v>
      </c>
      <c r="P21" s="10">
        <v>0</v>
      </c>
      <c r="Q21" s="10">
        <v>103904</v>
      </c>
      <c r="R21" s="10">
        <v>15440</v>
      </c>
      <c r="S21" s="10">
        <f>SUM(Table3[[#This Row],[2nd Apportionment A-G Access Grant Res. Code 7412, PCA 25580]:[2nd Apportionment A-G Learning Loss Mitigation Grant Res. Code 7413, PCA 25635]])</f>
        <v>119344</v>
      </c>
    </row>
    <row r="22" spans="1:19" x14ac:dyDescent="0.2">
      <c r="A22" s="14" t="s">
        <v>6</v>
      </c>
      <c r="B22" s="3" t="s">
        <v>7</v>
      </c>
      <c r="C22" s="3">
        <v>1</v>
      </c>
      <c r="D22" s="13" t="s">
        <v>3381</v>
      </c>
      <c r="E22" s="13" t="s">
        <v>8</v>
      </c>
      <c r="F22" s="13" t="s">
        <v>18</v>
      </c>
      <c r="G22" s="3" t="s">
        <v>410</v>
      </c>
      <c r="H22" s="12" t="s">
        <v>411</v>
      </c>
      <c r="I22" s="15" t="s">
        <v>412</v>
      </c>
      <c r="J22" s="44" t="s">
        <v>18</v>
      </c>
      <c r="K22" s="55" t="s">
        <v>413</v>
      </c>
      <c r="L22" s="10">
        <v>28589</v>
      </c>
      <c r="M22" s="10">
        <v>0</v>
      </c>
      <c r="N22" s="10">
        <v>10718</v>
      </c>
      <c r="O2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39307</v>
      </c>
      <c r="P22" s="10">
        <v>7147</v>
      </c>
      <c r="Q22" s="10">
        <v>0</v>
      </c>
      <c r="R22" s="10">
        <v>2679</v>
      </c>
      <c r="S22" s="10">
        <f>SUM(Table3[[#This Row],[2nd Apportionment A-G Access Grant Res. Code 7412, PCA 25580]:[2nd Apportionment A-G Learning Loss Mitigation Grant Res. Code 7413, PCA 25635]])</f>
        <v>9826</v>
      </c>
    </row>
    <row r="23" spans="1:19" x14ac:dyDescent="0.2">
      <c r="A23" s="14" t="s">
        <v>6</v>
      </c>
      <c r="B23" s="3" t="s">
        <v>7</v>
      </c>
      <c r="C23" s="3">
        <v>1</v>
      </c>
      <c r="D23" s="13" t="s">
        <v>3382</v>
      </c>
      <c r="E23" s="13" t="s">
        <v>8</v>
      </c>
      <c r="F23" s="13" t="s">
        <v>406</v>
      </c>
      <c r="G23" s="3" t="s">
        <v>414</v>
      </c>
      <c r="H23" s="12" t="s">
        <v>415</v>
      </c>
      <c r="I23" s="15" t="s">
        <v>416</v>
      </c>
      <c r="J23" s="44" t="s">
        <v>417</v>
      </c>
      <c r="K23" s="55" t="s">
        <v>418</v>
      </c>
      <c r="L23" s="10">
        <v>0</v>
      </c>
      <c r="M23" s="10">
        <v>45703</v>
      </c>
      <c r="N23" s="10">
        <v>6792</v>
      </c>
      <c r="O2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52495</v>
      </c>
      <c r="P23" s="10">
        <v>0</v>
      </c>
      <c r="Q23" s="10">
        <v>11426</v>
      </c>
      <c r="R23" s="10">
        <v>1698</v>
      </c>
      <c r="S23" s="10">
        <f>SUM(Table3[[#This Row],[2nd Apportionment A-G Access Grant Res. Code 7412, PCA 25580]:[2nd Apportionment A-G Learning Loss Mitigation Grant Res. Code 7413, PCA 25635]])</f>
        <v>13124</v>
      </c>
    </row>
    <row r="24" spans="1:19" ht="30" x14ac:dyDescent="0.2">
      <c r="A24" s="14" t="s">
        <v>6</v>
      </c>
      <c r="B24" s="3" t="s">
        <v>7</v>
      </c>
      <c r="C24" s="3">
        <v>1</v>
      </c>
      <c r="D24" s="13" t="s">
        <v>3383</v>
      </c>
      <c r="E24" s="13" t="s">
        <v>8</v>
      </c>
      <c r="F24" s="13" t="s">
        <v>406</v>
      </c>
      <c r="G24" s="3" t="s">
        <v>419</v>
      </c>
      <c r="H24" s="12" t="s">
        <v>420</v>
      </c>
      <c r="I24" s="15" t="s">
        <v>416</v>
      </c>
      <c r="J24" s="44" t="s">
        <v>421</v>
      </c>
      <c r="K24" s="55" t="s">
        <v>422</v>
      </c>
      <c r="L24" s="10">
        <v>86899</v>
      </c>
      <c r="M24" s="10">
        <v>0</v>
      </c>
      <c r="N24" s="10">
        <v>75000</v>
      </c>
      <c r="O2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161899</v>
      </c>
      <c r="P24" s="10">
        <v>21725</v>
      </c>
      <c r="Q24" s="10">
        <v>0</v>
      </c>
      <c r="R24" s="10">
        <v>18750</v>
      </c>
      <c r="S24" s="10">
        <f>SUM(Table3[[#This Row],[2nd Apportionment A-G Access Grant Res. Code 7412, PCA 25580]:[2nd Apportionment A-G Learning Loss Mitigation Grant Res. Code 7413, PCA 25635]])</f>
        <v>40475</v>
      </c>
    </row>
    <row r="25" spans="1:19" x14ac:dyDescent="0.2">
      <c r="A25" s="14" t="s">
        <v>6</v>
      </c>
      <c r="B25" s="3" t="s">
        <v>7</v>
      </c>
      <c r="C25" s="3">
        <v>1</v>
      </c>
      <c r="D25" s="13" t="s">
        <v>3384</v>
      </c>
      <c r="E25" s="13" t="s">
        <v>8</v>
      </c>
      <c r="F25" s="13" t="s">
        <v>398</v>
      </c>
      <c r="G25" s="3" t="s">
        <v>423</v>
      </c>
      <c r="H25" s="12" t="s">
        <v>424</v>
      </c>
      <c r="I25" s="15" t="s">
        <v>416</v>
      </c>
      <c r="J25" s="44" t="s">
        <v>425</v>
      </c>
      <c r="K25" s="55" t="s">
        <v>426</v>
      </c>
      <c r="L25" s="10">
        <v>0</v>
      </c>
      <c r="M25" s="10">
        <v>39990</v>
      </c>
      <c r="N25" s="10">
        <v>5943</v>
      </c>
      <c r="O2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45933</v>
      </c>
      <c r="P25" s="10">
        <v>0</v>
      </c>
      <c r="Q25" s="10">
        <v>9997</v>
      </c>
      <c r="R25" s="10">
        <v>1486</v>
      </c>
      <c r="S25" s="10">
        <f>SUM(Table3[[#This Row],[2nd Apportionment A-G Access Grant Res. Code 7412, PCA 25580]:[2nd Apportionment A-G Learning Loss Mitigation Grant Res. Code 7413, PCA 25635]])</f>
        <v>11483</v>
      </c>
    </row>
    <row r="26" spans="1:19" x14ac:dyDescent="0.2">
      <c r="A26" s="14" t="s">
        <v>6</v>
      </c>
      <c r="B26" s="3" t="s">
        <v>7</v>
      </c>
      <c r="C26" s="3">
        <v>1</v>
      </c>
      <c r="D26" s="13" t="s">
        <v>3385</v>
      </c>
      <c r="E26" s="13" t="s">
        <v>8</v>
      </c>
      <c r="F26" s="13" t="s">
        <v>395</v>
      </c>
      <c r="G26" s="3" t="s">
        <v>427</v>
      </c>
      <c r="H26" s="12" t="s">
        <v>428</v>
      </c>
      <c r="I26" s="15" t="s">
        <v>416</v>
      </c>
      <c r="J26" s="44" t="s">
        <v>429</v>
      </c>
      <c r="K26" s="55" t="s">
        <v>430</v>
      </c>
      <c r="L26" s="10">
        <v>0</v>
      </c>
      <c r="M26" s="10">
        <v>113544</v>
      </c>
      <c r="N26" s="10">
        <v>75000</v>
      </c>
      <c r="O2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188544</v>
      </c>
      <c r="P26" s="10">
        <v>0</v>
      </c>
      <c r="Q26" s="10">
        <v>28386</v>
      </c>
      <c r="R26" s="10">
        <v>18750</v>
      </c>
      <c r="S26" s="10">
        <f>SUM(Table3[[#This Row],[2nd Apportionment A-G Access Grant Res. Code 7412, PCA 25580]:[2nd Apportionment A-G Learning Loss Mitigation Grant Res. Code 7413, PCA 25635]])</f>
        <v>47136</v>
      </c>
    </row>
    <row r="27" spans="1:19" ht="30" x14ac:dyDescent="0.2">
      <c r="A27" s="14" t="s">
        <v>6</v>
      </c>
      <c r="B27" s="3" t="s">
        <v>7</v>
      </c>
      <c r="C27" s="3">
        <v>1</v>
      </c>
      <c r="D27" s="13" t="s">
        <v>3386</v>
      </c>
      <c r="E27" s="13" t="s">
        <v>8</v>
      </c>
      <c r="F27" s="13" t="s">
        <v>406</v>
      </c>
      <c r="G27" s="3" t="s">
        <v>431</v>
      </c>
      <c r="H27" s="12" t="s">
        <v>432</v>
      </c>
      <c r="I27" s="15" t="s">
        <v>416</v>
      </c>
      <c r="J27" s="44" t="s">
        <v>433</v>
      </c>
      <c r="K27" s="55" t="s">
        <v>434</v>
      </c>
      <c r="L27" s="10">
        <v>75000</v>
      </c>
      <c r="M27" s="10">
        <v>0</v>
      </c>
      <c r="N27" s="10">
        <v>75000</v>
      </c>
      <c r="O2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7" s="10">
        <v>18750</v>
      </c>
      <c r="Q27" s="10">
        <v>0</v>
      </c>
      <c r="R27" s="10">
        <v>18750</v>
      </c>
      <c r="S27" s="10">
        <f>SUM(Table3[[#This Row],[2nd Apportionment A-G Access Grant Res. Code 7412, PCA 25580]:[2nd Apportionment A-G Learning Loss Mitigation Grant Res. Code 7413, PCA 25635]])</f>
        <v>37500</v>
      </c>
    </row>
    <row r="28" spans="1:19" x14ac:dyDescent="0.2">
      <c r="A28" s="14" t="s">
        <v>6</v>
      </c>
      <c r="B28" s="3" t="s">
        <v>7</v>
      </c>
      <c r="C28" s="3">
        <v>1</v>
      </c>
      <c r="D28" s="13" t="s">
        <v>3387</v>
      </c>
      <c r="E28" s="13" t="s">
        <v>8</v>
      </c>
      <c r="F28" s="13" t="s">
        <v>406</v>
      </c>
      <c r="G28" s="3" t="s">
        <v>435</v>
      </c>
      <c r="H28" s="12" t="s">
        <v>436</v>
      </c>
      <c r="I28" s="15" t="s">
        <v>416</v>
      </c>
      <c r="J28" s="44" t="s">
        <v>437</v>
      </c>
      <c r="K28" s="55" t="s">
        <v>438</v>
      </c>
      <c r="L28" s="10">
        <v>0</v>
      </c>
      <c r="M28" s="10">
        <v>232802</v>
      </c>
      <c r="N28" s="10">
        <v>75000</v>
      </c>
      <c r="O2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307802</v>
      </c>
      <c r="P28" s="10">
        <v>0</v>
      </c>
      <c r="Q28" s="10">
        <v>58200</v>
      </c>
      <c r="R28" s="10">
        <v>18750</v>
      </c>
      <c r="S28" s="10">
        <f>SUM(Table3[[#This Row],[2nd Apportionment A-G Access Grant Res. Code 7412, PCA 25580]:[2nd Apportionment A-G Learning Loss Mitigation Grant Res. Code 7413, PCA 25635]])</f>
        <v>76950</v>
      </c>
    </row>
    <row r="29" spans="1:19" x14ac:dyDescent="0.2">
      <c r="A29" s="14" t="s">
        <v>6</v>
      </c>
      <c r="B29" s="3" t="s">
        <v>7</v>
      </c>
      <c r="C29" s="3">
        <v>1</v>
      </c>
      <c r="D29" s="13" t="s">
        <v>3388</v>
      </c>
      <c r="E29" s="13" t="s">
        <v>8</v>
      </c>
      <c r="F29" s="13" t="s">
        <v>406</v>
      </c>
      <c r="G29" s="3" t="s">
        <v>439</v>
      </c>
      <c r="H29" s="12" t="s">
        <v>440</v>
      </c>
      <c r="I29" s="15" t="s">
        <v>416</v>
      </c>
      <c r="J29" s="44" t="s">
        <v>441</v>
      </c>
      <c r="K29" s="55" t="s">
        <v>442</v>
      </c>
      <c r="L29" s="10">
        <v>0</v>
      </c>
      <c r="M29" s="10">
        <v>109260</v>
      </c>
      <c r="N29" s="10">
        <v>75000</v>
      </c>
      <c r="O2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184260</v>
      </c>
      <c r="P29" s="10">
        <v>0</v>
      </c>
      <c r="Q29" s="10">
        <v>27315</v>
      </c>
      <c r="R29" s="10">
        <v>18750</v>
      </c>
      <c r="S29" s="10">
        <f>SUM(Table3[[#This Row],[2nd Apportionment A-G Access Grant Res. Code 7412, PCA 25580]:[2nd Apportionment A-G Learning Loss Mitigation Grant Res. Code 7413, PCA 25635]])</f>
        <v>46065</v>
      </c>
    </row>
    <row r="30" spans="1:19" x14ac:dyDescent="0.2">
      <c r="A30" s="14" t="s">
        <v>6</v>
      </c>
      <c r="B30" s="3" t="s">
        <v>7</v>
      </c>
      <c r="C30" s="3">
        <v>1</v>
      </c>
      <c r="D30" s="13" t="s">
        <v>3389</v>
      </c>
      <c r="E30" s="13" t="s">
        <v>8</v>
      </c>
      <c r="F30" s="13" t="s">
        <v>400</v>
      </c>
      <c r="G30" s="3" t="s">
        <v>443</v>
      </c>
      <c r="H30" s="12" t="s">
        <v>444</v>
      </c>
      <c r="I30" s="15" t="s">
        <v>416</v>
      </c>
      <c r="J30" s="44" t="s">
        <v>445</v>
      </c>
      <c r="K30" s="55" t="s">
        <v>446</v>
      </c>
      <c r="L30" s="10">
        <v>0</v>
      </c>
      <c r="M30" s="10">
        <v>252797</v>
      </c>
      <c r="N30" s="10">
        <v>75000</v>
      </c>
      <c r="O3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327797</v>
      </c>
      <c r="P30" s="10">
        <v>0</v>
      </c>
      <c r="Q30" s="10">
        <v>63199</v>
      </c>
      <c r="R30" s="10">
        <v>18750</v>
      </c>
      <c r="S30" s="10">
        <f>SUM(Table3[[#This Row],[2nd Apportionment A-G Access Grant Res. Code 7412, PCA 25580]:[2nd Apportionment A-G Learning Loss Mitigation Grant Res. Code 7413, PCA 25635]])</f>
        <v>81949</v>
      </c>
    </row>
    <row r="31" spans="1:19" x14ac:dyDescent="0.2">
      <c r="A31" s="14" t="s">
        <v>6</v>
      </c>
      <c r="B31" s="3" t="s">
        <v>7</v>
      </c>
      <c r="C31" s="3">
        <v>1</v>
      </c>
      <c r="D31" s="13" t="s">
        <v>3390</v>
      </c>
      <c r="E31" s="13" t="s">
        <v>8</v>
      </c>
      <c r="F31" s="13" t="s">
        <v>406</v>
      </c>
      <c r="G31" s="3" t="s">
        <v>447</v>
      </c>
      <c r="H31" s="12" t="s">
        <v>448</v>
      </c>
      <c r="I31" s="15" t="s">
        <v>416</v>
      </c>
      <c r="J31" s="44" t="s">
        <v>449</v>
      </c>
      <c r="K31" s="55" t="s">
        <v>450</v>
      </c>
      <c r="L31" s="10">
        <v>0</v>
      </c>
      <c r="M31" s="10">
        <v>194954</v>
      </c>
      <c r="N31" s="10">
        <v>75000</v>
      </c>
      <c r="O3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269954</v>
      </c>
      <c r="P31" s="10">
        <v>0</v>
      </c>
      <c r="Q31" s="10">
        <v>48738</v>
      </c>
      <c r="R31" s="10">
        <v>18750</v>
      </c>
      <c r="S31" s="10">
        <f>SUM(Table3[[#This Row],[2nd Apportionment A-G Access Grant Res. Code 7412, PCA 25580]:[2nd Apportionment A-G Learning Loss Mitigation Grant Res. Code 7413, PCA 25635]])</f>
        <v>67488</v>
      </c>
    </row>
    <row r="32" spans="1:19" x14ac:dyDescent="0.2">
      <c r="A32" s="14" t="s">
        <v>6</v>
      </c>
      <c r="B32" s="3" t="s">
        <v>7</v>
      </c>
      <c r="C32" s="3">
        <v>1</v>
      </c>
      <c r="D32" s="13" t="s">
        <v>3391</v>
      </c>
      <c r="E32" s="13" t="s">
        <v>8</v>
      </c>
      <c r="F32" s="13" t="s">
        <v>406</v>
      </c>
      <c r="G32" s="3" t="s">
        <v>451</v>
      </c>
      <c r="H32" s="12" t="s">
        <v>452</v>
      </c>
      <c r="I32" s="15" t="s">
        <v>416</v>
      </c>
      <c r="J32" s="44" t="s">
        <v>453</v>
      </c>
      <c r="K32" s="55" t="s">
        <v>454</v>
      </c>
      <c r="L32" s="10">
        <v>0</v>
      </c>
      <c r="M32" s="10">
        <v>220662</v>
      </c>
      <c r="N32" s="10">
        <v>75000</v>
      </c>
      <c r="O3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295662</v>
      </c>
      <c r="P32" s="10">
        <v>0</v>
      </c>
      <c r="Q32" s="10">
        <v>55165</v>
      </c>
      <c r="R32" s="10">
        <v>18750</v>
      </c>
      <c r="S32" s="10">
        <f>SUM(Table3[[#This Row],[2nd Apportionment A-G Access Grant Res. Code 7412, PCA 25580]:[2nd Apportionment A-G Learning Loss Mitigation Grant Res. Code 7413, PCA 25635]])</f>
        <v>73915</v>
      </c>
    </row>
    <row r="33" spans="1:19" x14ac:dyDescent="0.2">
      <c r="A33" s="14" t="s">
        <v>6</v>
      </c>
      <c r="B33" s="3" t="s">
        <v>7</v>
      </c>
      <c r="C33" s="3">
        <v>1</v>
      </c>
      <c r="D33" s="13" t="s">
        <v>3392</v>
      </c>
      <c r="E33" s="13" t="s">
        <v>8</v>
      </c>
      <c r="F33" s="13" t="s">
        <v>395</v>
      </c>
      <c r="G33" s="3" t="s">
        <v>455</v>
      </c>
      <c r="H33" s="12" t="s">
        <v>456</v>
      </c>
      <c r="I33" s="15" t="s">
        <v>416</v>
      </c>
      <c r="J33" s="44" t="s">
        <v>457</v>
      </c>
      <c r="K33" s="55" t="s">
        <v>458</v>
      </c>
      <c r="L33" s="10">
        <v>0</v>
      </c>
      <c r="M33" s="10">
        <v>204951</v>
      </c>
      <c r="N33" s="10">
        <v>75000</v>
      </c>
      <c r="O3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279951</v>
      </c>
      <c r="P33" s="10">
        <v>0</v>
      </c>
      <c r="Q33" s="10">
        <v>51238</v>
      </c>
      <c r="R33" s="10">
        <v>18750</v>
      </c>
      <c r="S33" s="10">
        <f>SUM(Table3[[#This Row],[2nd Apportionment A-G Access Grant Res. Code 7412, PCA 25580]:[2nd Apportionment A-G Learning Loss Mitigation Grant Res. Code 7413, PCA 25635]])</f>
        <v>69988</v>
      </c>
    </row>
    <row r="34" spans="1:19" x14ac:dyDescent="0.2">
      <c r="A34" s="14" t="s">
        <v>6</v>
      </c>
      <c r="B34" s="3" t="s">
        <v>7</v>
      </c>
      <c r="C34" s="3">
        <v>1</v>
      </c>
      <c r="D34" s="13" t="s">
        <v>3393</v>
      </c>
      <c r="E34" s="13" t="s">
        <v>8</v>
      </c>
      <c r="F34" s="13" t="s">
        <v>400</v>
      </c>
      <c r="G34" s="3" t="s">
        <v>459</v>
      </c>
      <c r="H34" s="12" t="s">
        <v>460</v>
      </c>
      <c r="I34" s="15" t="s">
        <v>416</v>
      </c>
      <c r="J34" s="44" t="s">
        <v>461</v>
      </c>
      <c r="K34" s="55" t="s">
        <v>462</v>
      </c>
      <c r="L34" s="10">
        <v>0</v>
      </c>
      <c r="M34" s="10">
        <v>218519</v>
      </c>
      <c r="N34" s="10">
        <v>75000</v>
      </c>
      <c r="O3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293519</v>
      </c>
      <c r="P34" s="10">
        <v>0</v>
      </c>
      <c r="Q34" s="10">
        <v>54630</v>
      </c>
      <c r="R34" s="10">
        <v>18750</v>
      </c>
      <c r="S34" s="10">
        <f>SUM(Table3[[#This Row],[2nd Apportionment A-G Access Grant Res. Code 7412, PCA 25580]:[2nd Apportionment A-G Learning Loss Mitigation Grant Res. Code 7413, PCA 25635]])</f>
        <v>73380</v>
      </c>
    </row>
    <row r="35" spans="1:19" x14ac:dyDescent="0.2">
      <c r="A35" s="14" t="s">
        <v>6</v>
      </c>
      <c r="B35" s="3" t="s">
        <v>7</v>
      </c>
      <c r="C35" s="3">
        <v>1</v>
      </c>
      <c r="D35" s="13" t="s">
        <v>3394</v>
      </c>
      <c r="E35" s="13" t="s">
        <v>8</v>
      </c>
      <c r="F35" s="13" t="s">
        <v>406</v>
      </c>
      <c r="G35" s="3" t="s">
        <v>463</v>
      </c>
      <c r="H35" s="12" t="s">
        <v>464</v>
      </c>
      <c r="I35" s="15" t="s">
        <v>416</v>
      </c>
      <c r="J35" s="44" t="s">
        <v>465</v>
      </c>
      <c r="K35" s="55" t="s">
        <v>466</v>
      </c>
      <c r="L35" s="10">
        <v>0</v>
      </c>
      <c r="M35" s="10">
        <v>244228</v>
      </c>
      <c r="N35" s="10">
        <v>75000</v>
      </c>
      <c r="O3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319228</v>
      </c>
      <c r="P35" s="10">
        <v>0</v>
      </c>
      <c r="Q35" s="10">
        <v>61057</v>
      </c>
      <c r="R35" s="10">
        <v>18750</v>
      </c>
      <c r="S35" s="10">
        <f>SUM(Table3[[#This Row],[2nd Apportionment A-G Access Grant Res. Code 7412, PCA 25580]:[2nd Apportionment A-G Learning Loss Mitigation Grant Res. Code 7413, PCA 25635]])</f>
        <v>79807</v>
      </c>
    </row>
    <row r="36" spans="1:19" x14ac:dyDescent="0.2">
      <c r="A36" s="14" t="s">
        <v>6</v>
      </c>
      <c r="B36" s="3" t="s">
        <v>7</v>
      </c>
      <c r="C36" s="3">
        <v>1</v>
      </c>
      <c r="D36" s="13" t="s">
        <v>3395</v>
      </c>
      <c r="E36" s="13" t="s">
        <v>8</v>
      </c>
      <c r="F36" s="13" t="s">
        <v>408</v>
      </c>
      <c r="G36" s="3" t="s">
        <v>467</v>
      </c>
      <c r="H36" s="12" t="s">
        <v>468</v>
      </c>
      <c r="I36" s="15" t="s">
        <v>416</v>
      </c>
      <c r="J36" s="44" t="s">
        <v>469</v>
      </c>
      <c r="K36" s="55" t="s">
        <v>470</v>
      </c>
      <c r="L36" s="10">
        <v>0</v>
      </c>
      <c r="M36" s="10">
        <v>344918</v>
      </c>
      <c r="N36" s="10">
        <v>75000</v>
      </c>
      <c r="O3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419918</v>
      </c>
      <c r="P36" s="10">
        <v>0</v>
      </c>
      <c r="Q36" s="10">
        <v>86229</v>
      </c>
      <c r="R36" s="10">
        <v>18750</v>
      </c>
      <c r="S36" s="10">
        <f>SUM(Table3[[#This Row],[2nd Apportionment A-G Access Grant Res. Code 7412, PCA 25580]:[2nd Apportionment A-G Learning Loss Mitigation Grant Res. Code 7413, PCA 25635]])</f>
        <v>104979</v>
      </c>
    </row>
    <row r="37" spans="1:19" x14ac:dyDescent="0.2">
      <c r="A37" s="14" t="s">
        <v>6</v>
      </c>
      <c r="B37" s="3" t="s">
        <v>7</v>
      </c>
      <c r="C37" s="3">
        <v>1</v>
      </c>
      <c r="D37" s="13" t="s">
        <v>3396</v>
      </c>
      <c r="E37" s="13" t="s">
        <v>8</v>
      </c>
      <c r="F37" s="13" t="s">
        <v>406</v>
      </c>
      <c r="G37" s="3" t="s">
        <v>471</v>
      </c>
      <c r="H37" s="12" t="s">
        <v>472</v>
      </c>
      <c r="I37" s="15" t="s">
        <v>416</v>
      </c>
      <c r="J37" s="44" t="s">
        <v>473</v>
      </c>
      <c r="K37" s="55" t="s">
        <v>474</v>
      </c>
      <c r="L37" s="10">
        <v>0</v>
      </c>
      <c r="M37" s="10">
        <v>267793</v>
      </c>
      <c r="N37" s="10">
        <v>75000</v>
      </c>
      <c r="O3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342793</v>
      </c>
      <c r="P37" s="10">
        <v>0</v>
      </c>
      <c r="Q37" s="10">
        <v>66948</v>
      </c>
      <c r="R37" s="10">
        <v>18750</v>
      </c>
      <c r="S37" s="10">
        <f>SUM(Table3[[#This Row],[2nd Apportionment A-G Access Grant Res. Code 7412, PCA 25580]:[2nd Apportionment A-G Learning Loss Mitigation Grant Res. Code 7413, PCA 25635]])</f>
        <v>85698</v>
      </c>
    </row>
    <row r="38" spans="1:19" ht="30" x14ac:dyDescent="0.2">
      <c r="A38" s="14" t="s">
        <v>6</v>
      </c>
      <c r="B38" s="3" t="s">
        <v>7</v>
      </c>
      <c r="C38" s="3">
        <v>1</v>
      </c>
      <c r="D38" s="13" t="s">
        <v>3397</v>
      </c>
      <c r="E38" s="13" t="s">
        <v>8</v>
      </c>
      <c r="F38" s="13" t="s">
        <v>406</v>
      </c>
      <c r="G38" s="3" t="s">
        <v>475</v>
      </c>
      <c r="H38" s="12" t="s">
        <v>476</v>
      </c>
      <c r="I38" s="15" t="s">
        <v>416</v>
      </c>
      <c r="J38" s="44" t="s">
        <v>477</v>
      </c>
      <c r="K38" s="55" t="s">
        <v>478</v>
      </c>
      <c r="L38" s="10">
        <v>82371</v>
      </c>
      <c r="M38" s="10">
        <v>0</v>
      </c>
      <c r="N38" s="10">
        <v>75000</v>
      </c>
      <c r="O3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157371</v>
      </c>
      <c r="P38" s="10">
        <v>20593</v>
      </c>
      <c r="Q38" s="10">
        <v>0</v>
      </c>
      <c r="R38" s="10">
        <v>18750</v>
      </c>
      <c r="S38" s="10">
        <f>SUM(Table3[[#This Row],[2nd Apportionment A-G Access Grant Res. Code 7412, PCA 25580]:[2nd Apportionment A-G Learning Loss Mitigation Grant Res. Code 7413, PCA 25635]])</f>
        <v>39343</v>
      </c>
    </row>
    <row r="39" spans="1:19" x14ac:dyDescent="0.2">
      <c r="A39" s="14" t="s">
        <v>6</v>
      </c>
      <c r="B39" s="3" t="s">
        <v>7</v>
      </c>
      <c r="C39" s="3">
        <v>1</v>
      </c>
      <c r="D39" s="13" t="s">
        <v>3398</v>
      </c>
      <c r="E39" s="13" t="s">
        <v>8</v>
      </c>
      <c r="F39" s="13" t="s">
        <v>398</v>
      </c>
      <c r="G39" s="3" t="s">
        <v>479</v>
      </c>
      <c r="H39" s="12" t="s">
        <v>480</v>
      </c>
      <c r="I39" s="15" t="s">
        <v>416</v>
      </c>
      <c r="J39" s="44" t="s">
        <v>481</v>
      </c>
      <c r="K39" s="55" t="s">
        <v>482</v>
      </c>
      <c r="L39" s="10">
        <v>0</v>
      </c>
      <c r="M39" s="10">
        <v>60700</v>
      </c>
      <c r="N39" s="10">
        <v>9020</v>
      </c>
      <c r="O3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69720</v>
      </c>
      <c r="P39" s="10">
        <v>0</v>
      </c>
      <c r="Q39" s="10">
        <v>15175</v>
      </c>
      <c r="R39" s="10">
        <v>2255</v>
      </c>
      <c r="S39" s="10">
        <f>SUM(Table3[[#This Row],[2nd Apportionment A-G Access Grant Res. Code 7412, PCA 25580]:[2nd Apportionment A-G Learning Loss Mitigation Grant Res. Code 7413, PCA 25635]])</f>
        <v>17430</v>
      </c>
    </row>
    <row r="40" spans="1:19" x14ac:dyDescent="0.2">
      <c r="A40" s="14" t="s">
        <v>6</v>
      </c>
      <c r="B40" s="3" t="s">
        <v>7</v>
      </c>
      <c r="C40" s="3">
        <v>1</v>
      </c>
      <c r="D40" s="13" t="s">
        <v>3399</v>
      </c>
      <c r="E40" s="13" t="s">
        <v>8</v>
      </c>
      <c r="F40" s="13" t="s">
        <v>406</v>
      </c>
      <c r="G40" s="3" t="s">
        <v>483</v>
      </c>
      <c r="H40" s="12" t="s">
        <v>484</v>
      </c>
      <c r="I40" s="15" t="s">
        <v>416</v>
      </c>
      <c r="J40" s="44" t="s">
        <v>485</v>
      </c>
      <c r="K40" s="55" t="s">
        <v>486</v>
      </c>
      <c r="L40" s="10">
        <v>0</v>
      </c>
      <c r="M40" s="10">
        <v>337777</v>
      </c>
      <c r="N40" s="10">
        <v>75000</v>
      </c>
      <c r="O4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412777</v>
      </c>
      <c r="P40" s="10">
        <v>0</v>
      </c>
      <c r="Q40" s="10">
        <v>84444</v>
      </c>
      <c r="R40" s="10">
        <v>18750</v>
      </c>
      <c r="S40" s="10">
        <f>SUM(Table3[[#This Row],[2nd Apportionment A-G Access Grant Res. Code 7412, PCA 25580]:[2nd Apportionment A-G Learning Loss Mitigation Grant Res. Code 7413, PCA 25635]])</f>
        <v>103194</v>
      </c>
    </row>
    <row r="41" spans="1:19" x14ac:dyDescent="0.2">
      <c r="A41" s="14" t="s">
        <v>6</v>
      </c>
      <c r="B41" s="3" t="s">
        <v>7</v>
      </c>
      <c r="C41" s="3">
        <v>1</v>
      </c>
      <c r="D41" s="13" t="s">
        <v>3400</v>
      </c>
      <c r="E41" s="13" t="s">
        <v>8</v>
      </c>
      <c r="F41" s="13" t="s">
        <v>400</v>
      </c>
      <c r="G41" s="3" t="s">
        <v>487</v>
      </c>
      <c r="H41" s="12" t="s">
        <v>488</v>
      </c>
      <c r="I41" s="15" t="s">
        <v>416</v>
      </c>
      <c r="J41" s="44" t="s">
        <v>489</v>
      </c>
      <c r="K41" s="55" t="s">
        <v>490</v>
      </c>
      <c r="L41" s="10">
        <v>0</v>
      </c>
      <c r="M41" s="10">
        <v>97120</v>
      </c>
      <c r="N41" s="10">
        <v>75000</v>
      </c>
      <c r="O4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172120</v>
      </c>
      <c r="P41" s="10">
        <v>0</v>
      </c>
      <c r="Q41" s="10">
        <v>24280</v>
      </c>
      <c r="R41" s="10">
        <v>18750</v>
      </c>
      <c r="S41" s="10">
        <f>SUM(Table3[[#This Row],[2nd Apportionment A-G Access Grant Res. Code 7412, PCA 25580]:[2nd Apportionment A-G Learning Loss Mitigation Grant Res. Code 7413, PCA 25635]])</f>
        <v>43030</v>
      </c>
    </row>
    <row r="42" spans="1:19" x14ac:dyDescent="0.2">
      <c r="A42" s="14" t="s">
        <v>6</v>
      </c>
      <c r="B42" s="3" t="s">
        <v>7</v>
      </c>
      <c r="C42" s="3">
        <v>1</v>
      </c>
      <c r="D42" s="13" t="s">
        <v>3401</v>
      </c>
      <c r="E42" s="13" t="s">
        <v>8</v>
      </c>
      <c r="F42" s="13" t="s">
        <v>406</v>
      </c>
      <c r="G42" s="3" t="s">
        <v>491</v>
      </c>
      <c r="H42" s="12" t="s">
        <v>492</v>
      </c>
      <c r="I42" s="15" t="s">
        <v>416</v>
      </c>
      <c r="J42" s="44" t="s">
        <v>493</v>
      </c>
      <c r="K42" s="55" t="s">
        <v>494</v>
      </c>
      <c r="L42" s="10">
        <v>0</v>
      </c>
      <c r="M42" s="10">
        <v>65699</v>
      </c>
      <c r="N42" s="10">
        <v>9763</v>
      </c>
      <c r="O4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75462</v>
      </c>
      <c r="P42" s="10">
        <v>0</v>
      </c>
      <c r="Q42" s="10">
        <v>16425</v>
      </c>
      <c r="R42" s="10">
        <v>2441</v>
      </c>
      <c r="S42" s="10">
        <f>SUM(Table3[[#This Row],[2nd Apportionment A-G Access Grant Res. Code 7412, PCA 25580]:[2nd Apportionment A-G Learning Loss Mitigation Grant Res. Code 7413, PCA 25635]])</f>
        <v>18866</v>
      </c>
    </row>
    <row r="43" spans="1:19" ht="30" x14ac:dyDescent="0.2">
      <c r="A43" s="14" t="s">
        <v>6</v>
      </c>
      <c r="B43" s="3" t="s">
        <v>7</v>
      </c>
      <c r="C43" s="3">
        <v>1</v>
      </c>
      <c r="D43" s="13" t="s">
        <v>3402</v>
      </c>
      <c r="E43" s="13" t="s">
        <v>8</v>
      </c>
      <c r="F43" s="13" t="s">
        <v>406</v>
      </c>
      <c r="G43" s="3" t="s">
        <v>495</v>
      </c>
      <c r="H43" s="12" t="s">
        <v>496</v>
      </c>
      <c r="I43" s="15" t="s">
        <v>416</v>
      </c>
      <c r="J43" s="44" t="s">
        <v>497</v>
      </c>
      <c r="K43" s="55" t="s">
        <v>498</v>
      </c>
      <c r="L43" s="10">
        <v>0</v>
      </c>
      <c r="M43" s="10">
        <v>0</v>
      </c>
      <c r="N43" s="10">
        <v>75000</v>
      </c>
      <c r="O4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43" s="10">
        <v>0</v>
      </c>
      <c r="Q43" s="10">
        <v>0</v>
      </c>
      <c r="R43" s="10">
        <v>18750</v>
      </c>
      <c r="S43" s="10">
        <f>SUM(Table3[[#This Row],[2nd Apportionment A-G Access Grant Res. Code 7412, PCA 25580]:[2nd Apportionment A-G Learning Loss Mitigation Grant Res. Code 7413, PCA 25635]])</f>
        <v>18750</v>
      </c>
    </row>
    <row r="44" spans="1:19" x14ac:dyDescent="0.2">
      <c r="A44" s="14" t="s">
        <v>6</v>
      </c>
      <c r="B44" s="3" t="s">
        <v>7</v>
      </c>
      <c r="C44" s="3">
        <v>1</v>
      </c>
      <c r="D44" s="13" t="s">
        <v>3403</v>
      </c>
      <c r="E44" s="13" t="s">
        <v>8</v>
      </c>
      <c r="F44" s="13" t="s">
        <v>395</v>
      </c>
      <c r="G44" s="3" t="s">
        <v>499</v>
      </c>
      <c r="H44" s="12" t="s">
        <v>500</v>
      </c>
      <c r="I44" s="15" t="s">
        <v>416</v>
      </c>
      <c r="J44" s="44" t="s">
        <v>501</v>
      </c>
      <c r="K44" s="55" t="s">
        <v>502</v>
      </c>
      <c r="L44" s="10">
        <v>10473</v>
      </c>
      <c r="M44" s="10">
        <v>0</v>
      </c>
      <c r="N44" s="10">
        <v>3926</v>
      </c>
      <c r="O4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14399</v>
      </c>
      <c r="P44" s="10">
        <v>2618</v>
      </c>
      <c r="Q44" s="10">
        <v>0</v>
      </c>
      <c r="R44" s="10">
        <v>981</v>
      </c>
      <c r="S44" s="10">
        <f>SUM(Table3[[#This Row],[2nd Apportionment A-G Access Grant Res. Code 7412, PCA 25580]:[2nd Apportionment A-G Learning Loss Mitigation Grant Res. Code 7413, PCA 25635]])</f>
        <v>3599</v>
      </c>
    </row>
    <row r="45" spans="1:19" x14ac:dyDescent="0.2">
      <c r="A45" s="14" t="s">
        <v>6</v>
      </c>
      <c r="B45" s="3" t="s">
        <v>7</v>
      </c>
      <c r="C45" s="3">
        <v>1</v>
      </c>
      <c r="D45" s="13" t="s">
        <v>3404</v>
      </c>
      <c r="E45" s="13" t="s">
        <v>8</v>
      </c>
      <c r="F45" s="13" t="s">
        <v>395</v>
      </c>
      <c r="G45" s="3" t="s">
        <v>503</v>
      </c>
      <c r="H45" s="12" t="s">
        <v>504</v>
      </c>
      <c r="I45" s="15" t="s">
        <v>412</v>
      </c>
      <c r="J45" s="44" t="s">
        <v>395</v>
      </c>
      <c r="K45" s="55" t="s">
        <v>505</v>
      </c>
      <c r="L45" s="10">
        <v>18399</v>
      </c>
      <c r="M45" s="10">
        <v>0</v>
      </c>
      <c r="N45" s="10">
        <v>6898</v>
      </c>
      <c r="O4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25297</v>
      </c>
      <c r="P45" s="10">
        <v>4600</v>
      </c>
      <c r="Q45" s="10">
        <v>0</v>
      </c>
      <c r="R45" s="10">
        <v>1724</v>
      </c>
      <c r="S45" s="10">
        <f>SUM(Table3[[#This Row],[2nd Apportionment A-G Access Grant Res. Code 7412, PCA 25580]:[2nd Apportionment A-G Learning Loss Mitigation Grant Res. Code 7413, PCA 25635]])</f>
        <v>6324</v>
      </c>
    </row>
    <row r="46" spans="1:19" x14ac:dyDescent="0.2">
      <c r="A46" s="14" t="s">
        <v>6</v>
      </c>
      <c r="B46" s="3" t="s">
        <v>7</v>
      </c>
      <c r="C46" s="3">
        <v>1</v>
      </c>
      <c r="D46" s="13" t="s">
        <v>3405</v>
      </c>
      <c r="E46" s="13" t="s">
        <v>8</v>
      </c>
      <c r="F46" s="13" t="s">
        <v>506</v>
      </c>
      <c r="G46" s="3" t="s">
        <v>507</v>
      </c>
      <c r="H46" s="12" t="s">
        <v>508</v>
      </c>
      <c r="I46" s="15" t="s">
        <v>416</v>
      </c>
      <c r="J46" s="44" t="s">
        <v>509</v>
      </c>
      <c r="K46" s="55" t="s">
        <v>510</v>
      </c>
      <c r="L46" s="10">
        <v>0</v>
      </c>
      <c r="M46" s="10">
        <v>0</v>
      </c>
      <c r="N46" s="10">
        <v>75000</v>
      </c>
      <c r="O4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46" s="10">
        <v>0</v>
      </c>
      <c r="Q46" s="10">
        <v>0</v>
      </c>
      <c r="R46" s="10">
        <v>18750</v>
      </c>
      <c r="S46" s="10">
        <f>SUM(Table3[[#This Row],[2nd Apportionment A-G Access Grant Res. Code 7412, PCA 25580]:[2nd Apportionment A-G Learning Loss Mitigation Grant Res. Code 7413, PCA 25635]])</f>
        <v>18750</v>
      </c>
    </row>
    <row r="47" spans="1:19" x14ac:dyDescent="0.2">
      <c r="A47" s="14" t="s">
        <v>30</v>
      </c>
      <c r="B47" s="3" t="s">
        <v>31</v>
      </c>
      <c r="C47" s="3">
        <v>1</v>
      </c>
      <c r="D47" s="13" t="s">
        <v>3406</v>
      </c>
      <c r="E47" s="13" t="s">
        <v>32</v>
      </c>
      <c r="F47" s="13" t="s">
        <v>33</v>
      </c>
      <c r="G47" s="3" t="s">
        <v>10</v>
      </c>
      <c r="H47" s="12" t="s">
        <v>396</v>
      </c>
      <c r="I47" s="15" t="s">
        <v>396</v>
      </c>
      <c r="J47" s="44" t="s">
        <v>33</v>
      </c>
      <c r="K47" s="55" t="s">
        <v>34</v>
      </c>
      <c r="L47" s="10">
        <v>4246</v>
      </c>
      <c r="M47" s="10">
        <v>0</v>
      </c>
      <c r="N47" s="10">
        <v>1592</v>
      </c>
      <c r="O4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5838</v>
      </c>
      <c r="P47" s="10">
        <v>1061</v>
      </c>
      <c r="Q47" s="10">
        <v>0</v>
      </c>
      <c r="R47" s="10">
        <v>398</v>
      </c>
      <c r="S47" s="10">
        <f>SUM(Table3[[#This Row],[2nd Apportionment A-G Access Grant Res. Code 7412, PCA 25580]:[2nd Apportionment A-G Learning Loss Mitigation Grant Res. Code 7413, PCA 25635]])</f>
        <v>1459</v>
      </c>
    </row>
    <row r="48" spans="1:19" x14ac:dyDescent="0.2">
      <c r="A48" s="14" t="s">
        <v>30</v>
      </c>
      <c r="B48" s="3" t="s">
        <v>31</v>
      </c>
      <c r="C48" s="3">
        <v>1</v>
      </c>
      <c r="D48" s="13" t="s">
        <v>3407</v>
      </c>
      <c r="E48" s="13" t="s">
        <v>32</v>
      </c>
      <c r="F48" s="13" t="s">
        <v>511</v>
      </c>
      <c r="G48" s="3" t="s">
        <v>10</v>
      </c>
      <c r="H48" s="12" t="s">
        <v>396</v>
      </c>
      <c r="I48" s="15" t="s">
        <v>396</v>
      </c>
      <c r="J48" s="44" t="s">
        <v>511</v>
      </c>
      <c r="K48" s="55" t="s">
        <v>512</v>
      </c>
      <c r="L48" s="10">
        <v>127943</v>
      </c>
      <c r="M48" s="10">
        <v>0</v>
      </c>
      <c r="N48" s="10">
        <v>47965</v>
      </c>
      <c r="O4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175908</v>
      </c>
      <c r="P48" s="10">
        <v>31986</v>
      </c>
      <c r="Q48" s="10">
        <v>0</v>
      </c>
      <c r="R48" s="10">
        <v>11991</v>
      </c>
      <c r="S48" s="10">
        <f>SUM(Table3[[#This Row],[2nd Apportionment A-G Access Grant Res. Code 7412, PCA 25580]:[2nd Apportionment A-G Learning Loss Mitigation Grant Res. Code 7413, PCA 25635]])</f>
        <v>43977</v>
      </c>
    </row>
    <row r="49" spans="1:19" x14ac:dyDescent="0.2">
      <c r="A49" s="14" t="s">
        <v>35</v>
      </c>
      <c r="B49" s="3" t="s">
        <v>3408</v>
      </c>
      <c r="C49" s="3">
        <v>5</v>
      </c>
      <c r="D49" s="13" t="s">
        <v>3409</v>
      </c>
      <c r="E49" s="13" t="s">
        <v>36</v>
      </c>
      <c r="F49" s="13" t="s">
        <v>513</v>
      </c>
      <c r="G49" s="3" t="s">
        <v>10</v>
      </c>
      <c r="H49" s="12" t="s">
        <v>396</v>
      </c>
      <c r="I49" s="15" t="s">
        <v>396</v>
      </c>
      <c r="J49" s="44" t="s">
        <v>513</v>
      </c>
      <c r="K49" s="55" t="s">
        <v>514</v>
      </c>
      <c r="L49" s="10">
        <v>75000</v>
      </c>
      <c r="M49" s="10">
        <v>0</v>
      </c>
      <c r="N49" s="10">
        <v>75000</v>
      </c>
      <c r="O4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9" s="10">
        <v>18750</v>
      </c>
      <c r="Q49" s="10">
        <v>0</v>
      </c>
      <c r="R49" s="10">
        <v>18750</v>
      </c>
      <c r="S49" s="10">
        <f>SUM(Table3[[#This Row],[2nd Apportionment A-G Access Grant Res. Code 7412, PCA 25580]:[2nd Apportionment A-G Learning Loss Mitigation Grant Res. Code 7413, PCA 25635]])</f>
        <v>37500</v>
      </c>
    </row>
    <row r="50" spans="1:19" x14ac:dyDescent="0.2">
      <c r="A50" s="14" t="s">
        <v>35</v>
      </c>
      <c r="B50" s="3" t="s">
        <v>3408</v>
      </c>
      <c r="C50" s="3">
        <v>5</v>
      </c>
      <c r="D50" s="13" t="s">
        <v>3410</v>
      </c>
      <c r="E50" s="13" t="s">
        <v>36</v>
      </c>
      <c r="F50" s="13" t="s">
        <v>515</v>
      </c>
      <c r="G50" s="3" t="s">
        <v>10</v>
      </c>
      <c r="H50" s="12" t="s">
        <v>396</v>
      </c>
      <c r="I50" s="15" t="s">
        <v>396</v>
      </c>
      <c r="J50" s="44" t="s">
        <v>515</v>
      </c>
      <c r="K50" s="55" t="s">
        <v>516</v>
      </c>
      <c r="L50" s="10">
        <v>75000</v>
      </c>
      <c r="M50" s="10">
        <v>0</v>
      </c>
      <c r="N50" s="10">
        <v>75000</v>
      </c>
      <c r="O5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0" s="10">
        <v>18750</v>
      </c>
      <c r="Q50" s="10">
        <v>0</v>
      </c>
      <c r="R50" s="10">
        <v>18750</v>
      </c>
      <c r="S50" s="10">
        <f>SUM(Table3[[#This Row],[2nd Apportionment A-G Access Grant Res. Code 7412, PCA 25580]:[2nd Apportionment A-G Learning Loss Mitigation Grant Res. Code 7413, PCA 25635]])</f>
        <v>37500</v>
      </c>
    </row>
    <row r="51" spans="1:19" x14ac:dyDescent="0.2">
      <c r="A51" s="14" t="s">
        <v>35</v>
      </c>
      <c r="B51" s="3" t="s">
        <v>3408</v>
      </c>
      <c r="C51" s="3">
        <v>5</v>
      </c>
      <c r="D51" s="13" t="s">
        <v>3411</v>
      </c>
      <c r="E51" s="13" t="s">
        <v>36</v>
      </c>
      <c r="F51" s="13" t="s">
        <v>517</v>
      </c>
      <c r="G51" s="3" t="s">
        <v>10</v>
      </c>
      <c r="H51" s="12" t="s">
        <v>396</v>
      </c>
      <c r="I51" s="15" t="s">
        <v>396</v>
      </c>
      <c r="J51" s="44" t="s">
        <v>517</v>
      </c>
      <c r="K51" s="55" t="s">
        <v>518</v>
      </c>
      <c r="L51" s="10">
        <v>462237</v>
      </c>
      <c r="M51" s="10">
        <v>0</v>
      </c>
      <c r="N51" s="10">
        <v>173291</v>
      </c>
      <c r="O5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635528</v>
      </c>
      <c r="P51" s="10">
        <v>115559</v>
      </c>
      <c r="Q51" s="10">
        <v>0</v>
      </c>
      <c r="R51" s="10">
        <v>43323</v>
      </c>
      <c r="S51" s="10">
        <f>SUM(Table3[[#This Row],[2nd Apportionment A-G Access Grant Res. Code 7412, PCA 25580]:[2nd Apportionment A-G Learning Loss Mitigation Grant Res. Code 7413, PCA 25635]])</f>
        <v>158882</v>
      </c>
    </row>
    <row r="52" spans="1:19" x14ac:dyDescent="0.2">
      <c r="A52" s="14" t="s">
        <v>35</v>
      </c>
      <c r="B52" s="3" t="s">
        <v>3408</v>
      </c>
      <c r="C52" s="3">
        <v>5</v>
      </c>
      <c r="D52" s="13" t="s">
        <v>3412</v>
      </c>
      <c r="E52" s="13" t="s">
        <v>36</v>
      </c>
      <c r="F52" s="13" t="s">
        <v>519</v>
      </c>
      <c r="G52" s="3" t="s">
        <v>10</v>
      </c>
      <c r="H52" s="12" t="s">
        <v>396</v>
      </c>
      <c r="I52" s="15" t="s">
        <v>396</v>
      </c>
      <c r="J52" s="44" t="s">
        <v>519</v>
      </c>
      <c r="K52" s="55" t="s">
        <v>520</v>
      </c>
      <c r="L52" s="10">
        <v>32269</v>
      </c>
      <c r="M52" s="10">
        <v>0</v>
      </c>
      <c r="N52" s="10">
        <v>12097</v>
      </c>
      <c r="O5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44366</v>
      </c>
      <c r="P52" s="10">
        <v>8067</v>
      </c>
      <c r="Q52" s="10">
        <v>0</v>
      </c>
      <c r="R52" s="10">
        <v>3024</v>
      </c>
      <c r="S52" s="10">
        <f>SUM(Table3[[#This Row],[2nd Apportionment A-G Access Grant Res. Code 7412, PCA 25580]:[2nd Apportionment A-G Learning Loss Mitigation Grant Res. Code 7413, PCA 25635]])</f>
        <v>11091</v>
      </c>
    </row>
    <row r="53" spans="1:19" x14ac:dyDescent="0.2">
      <c r="A53" s="14" t="s">
        <v>35</v>
      </c>
      <c r="B53" s="3" t="s">
        <v>3408</v>
      </c>
      <c r="C53" s="3">
        <v>5</v>
      </c>
      <c r="D53" s="13" t="s">
        <v>3413</v>
      </c>
      <c r="E53" s="13" t="s">
        <v>36</v>
      </c>
      <c r="F53" s="13" t="s">
        <v>521</v>
      </c>
      <c r="G53" s="3" t="s">
        <v>10</v>
      </c>
      <c r="H53" s="12" t="s">
        <v>396</v>
      </c>
      <c r="I53" s="15" t="s">
        <v>396</v>
      </c>
      <c r="J53" s="44" t="s">
        <v>521</v>
      </c>
      <c r="K53" s="55" t="s">
        <v>522</v>
      </c>
      <c r="L53" s="10">
        <v>486014</v>
      </c>
      <c r="M53" s="10">
        <v>0</v>
      </c>
      <c r="N53" s="10">
        <v>182205</v>
      </c>
      <c r="O5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668219</v>
      </c>
      <c r="P53" s="10">
        <v>121503</v>
      </c>
      <c r="Q53" s="10">
        <v>0</v>
      </c>
      <c r="R53" s="10">
        <v>45551</v>
      </c>
      <c r="S53" s="10">
        <f>SUM(Table3[[#This Row],[2nd Apportionment A-G Access Grant Res. Code 7412, PCA 25580]:[2nd Apportionment A-G Learning Loss Mitigation Grant Res. Code 7413, PCA 25635]])</f>
        <v>167054</v>
      </c>
    </row>
    <row r="54" spans="1:19" x14ac:dyDescent="0.2">
      <c r="A54" s="14" t="s">
        <v>35</v>
      </c>
      <c r="B54" s="3" t="s">
        <v>3408</v>
      </c>
      <c r="C54" s="3">
        <v>5</v>
      </c>
      <c r="D54" s="13" t="s">
        <v>3414</v>
      </c>
      <c r="E54" s="13" t="s">
        <v>36</v>
      </c>
      <c r="F54" s="13" t="s">
        <v>523</v>
      </c>
      <c r="G54" s="3" t="s">
        <v>10</v>
      </c>
      <c r="H54" s="12" t="s">
        <v>396</v>
      </c>
      <c r="I54" s="15" t="s">
        <v>396</v>
      </c>
      <c r="J54" s="44" t="s">
        <v>523</v>
      </c>
      <c r="K54" s="55" t="s">
        <v>524</v>
      </c>
      <c r="L54" s="10">
        <v>102185</v>
      </c>
      <c r="M54" s="10">
        <v>0</v>
      </c>
      <c r="N54" s="10">
        <v>75000</v>
      </c>
      <c r="O5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177185</v>
      </c>
      <c r="P54" s="10">
        <v>25546</v>
      </c>
      <c r="Q54" s="10">
        <v>0</v>
      </c>
      <c r="R54" s="10">
        <v>18750</v>
      </c>
      <c r="S54" s="10">
        <f>SUM(Table3[[#This Row],[2nd Apportionment A-G Access Grant Res. Code 7412, PCA 25580]:[2nd Apportionment A-G Learning Loss Mitigation Grant Res. Code 7413, PCA 25635]])</f>
        <v>44296</v>
      </c>
    </row>
    <row r="55" spans="1:19" x14ac:dyDescent="0.2">
      <c r="A55" s="14" t="s">
        <v>35</v>
      </c>
      <c r="B55" s="3" t="s">
        <v>3408</v>
      </c>
      <c r="C55" s="3">
        <v>5</v>
      </c>
      <c r="D55" s="13" t="s">
        <v>3415</v>
      </c>
      <c r="E55" s="13" t="s">
        <v>36</v>
      </c>
      <c r="F55" s="13" t="s">
        <v>525</v>
      </c>
      <c r="G55" s="3" t="s">
        <v>10</v>
      </c>
      <c r="H55" s="12" t="s">
        <v>396</v>
      </c>
      <c r="I55" s="15" t="s">
        <v>396</v>
      </c>
      <c r="J55" s="44" t="s">
        <v>525</v>
      </c>
      <c r="K55" s="55" t="s">
        <v>526</v>
      </c>
      <c r="L55" s="10">
        <v>153136</v>
      </c>
      <c r="M55" s="10">
        <v>0</v>
      </c>
      <c r="N55" s="10">
        <v>75000</v>
      </c>
      <c r="O5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228136</v>
      </c>
      <c r="P55" s="10">
        <v>38284</v>
      </c>
      <c r="Q55" s="10">
        <v>0</v>
      </c>
      <c r="R55" s="10">
        <v>18750</v>
      </c>
      <c r="S55" s="10">
        <f>SUM(Table3[[#This Row],[2nd Apportionment A-G Access Grant Res. Code 7412, PCA 25580]:[2nd Apportionment A-G Learning Loss Mitigation Grant Res. Code 7413, PCA 25635]])</f>
        <v>57034</v>
      </c>
    </row>
    <row r="56" spans="1:19" x14ac:dyDescent="0.2">
      <c r="A56" s="14" t="s">
        <v>35</v>
      </c>
      <c r="B56" s="3" t="s">
        <v>3408</v>
      </c>
      <c r="C56" s="3">
        <v>5</v>
      </c>
      <c r="D56" s="13" t="s">
        <v>3416</v>
      </c>
      <c r="E56" s="13" t="s">
        <v>36</v>
      </c>
      <c r="F56" s="13" t="s">
        <v>523</v>
      </c>
      <c r="G56" s="3" t="s">
        <v>527</v>
      </c>
      <c r="H56" s="12" t="s">
        <v>528</v>
      </c>
      <c r="I56" s="15" t="s">
        <v>416</v>
      </c>
      <c r="J56" s="44" t="s">
        <v>529</v>
      </c>
      <c r="K56" s="55" t="s">
        <v>530</v>
      </c>
      <c r="L56" s="10">
        <v>75000</v>
      </c>
      <c r="M56" s="10">
        <v>0</v>
      </c>
      <c r="N56" s="10">
        <v>75000</v>
      </c>
      <c r="O5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6" s="10">
        <v>18750</v>
      </c>
      <c r="Q56" s="10">
        <v>0</v>
      </c>
      <c r="R56" s="10">
        <v>18750</v>
      </c>
      <c r="S56" s="10">
        <f>SUM(Table3[[#This Row],[2nd Apportionment A-G Access Grant Res. Code 7412, PCA 25580]:[2nd Apportionment A-G Learning Loss Mitigation Grant Res. Code 7413, PCA 25635]])</f>
        <v>37500</v>
      </c>
    </row>
    <row r="57" spans="1:19" x14ac:dyDescent="0.2">
      <c r="A57" s="14" t="s">
        <v>35</v>
      </c>
      <c r="B57" s="3" t="s">
        <v>3408</v>
      </c>
      <c r="C57" s="3">
        <v>5</v>
      </c>
      <c r="D57" s="13" t="s">
        <v>3417</v>
      </c>
      <c r="E57" s="13" t="s">
        <v>36</v>
      </c>
      <c r="F57" s="13" t="s">
        <v>513</v>
      </c>
      <c r="G57" s="3" t="s">
        <v>531</v>
      </c>
      <c r="H57" s="12" t="s">
        <v>532</v>
      </c>
      <c r="I57" s="15" t="s">
        <v>412</v>
      </c>
      <c r="J57" s="44" t="s">
        <v>513</v>
      </c>
      <c r="K57" s="55" t="s">
        <v>533</v>
      </c>
      <c r="L57" s="10">
        <v>75000</v>
      </c>
      <c r="M57" s="10">
        <v>0</v>
      </c>
      <c r="N57" s="10">
        <v>75000</v>
      </c>
      <c r="O5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7" s="10">
        <v>18750</v>
      </c>
      <c r="Q57" s="10">
        <v>0</v>
      </c>
      <c r="R57" s="10">
        <v>18750</v>
      </c>
      <c r="S57" s="10">
        <f>SUM(Table3[[#This Row],[2nd Apportionment A-G Access Grant Res. Code 7412, PCA 25580]:[2nd Apportionment A-G Learning Loss Mitigation Grant Res. Code 7413, PCA 25635]])</f>
        <v>37500</v>
      </c>
    </row>
    <row r="58" spans="1:19" x14ac:dyDescent="0.2">
      <c r="A58" s="14" t="s">
        <v>35</v>
      </c>
      <c r="B58" s="3" t="s">
        <v>3408</v>
      </c>
      <c r="C58" s="3">
        <v>5</v>
      </c>
      <c r="D58" s="13" t="s">
        <v>3418</v>
      </c>
      <c r="E58" s="13" t="s">
        <v>36</v>
      </c>
      <c r="F58" s="13" t="s">
        <v>513</v>
      </c>
      <c r="G58" s="3" t="s">
        <v>534</v>
      </c>
      <c r="H58" s="12" t="s">
        <v>535</v>
      </c>
      <c r="I58" s="15" t="s">
        <v>416</v>
      </c>
      <c r="J58" s="44" t="s">
        <v>536</v>
      </c>
      <c r="K58" s="55" t="s">
        <v>537</v>
      </c>
      <c r="L58" s="10">
        <v>47271</v>
      </c>
      <c r="M58" s="10">
        <v>0</v>
      </c>
      <c r="N58" s="10">
        <v>17722</v>
      </c>
      <c r="O5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64993</v>
      </c>
      <c r="P58" s="10">
        <v>11818</v>
      </c>
      <c r="Q58" s="10">
        <v>0</v>
      </c>
      <c r="R58" s="10">
        <v>4430</v>
      </c>
      <c r="S58" s="10">
        <f>SUM(Table3[[#This Row],[2nd Apportionment A-G Access Grant Res. Code 7412, PCA 25580]:[2nd Apportionment A-G Learning Loss Mitigation Grant Res. Code 7413, PCA 25635]])</f>
        <v>16248</v>
      </c>
    </row>
    <row r="59" spans="1:19" x14ac:dyDescent="0.2">
      <c r="A59" s="14" t="s">
        <v>35</v>
      </c>
      <c r="B59" s="3" t="s">
        <v>3408</v>
      </c>
      <c r="C59" s="3">
        <v>5</v>
      </c>
      <c r="D59" s="13" t="s">
        <v>3419</v>
      </c>
      <c r="E59" s="13" t="s">
        <v>36</v>
      </c>
      <c r="F59" s="13" t="s">
        <v>517</v>
      </c>
      <c r="G59" s="3" t="s">
        <v>538</v>
      </c>
      <c r="H59" s="12" t="s">
        <v>539</v>
      </c>
      <c r="I59" s="15" t="s">
        <v>416</v>
      </c>
      <c r="J59" s="44" t="s">
        <v>540</v>
      </c>
      <c r="K59" s="55" t="s">
        <v>541</v>
      </c>
      <c r="L59" s="10">
        <v>44440</v>
      </c>
      <c r="M59" s="10">
        <v>0</v>
      </c>
      <c r="N59" s="10">
        <v>16661</v>
      </c>
      <c r="O5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61101</v>
      </c>
      <c r="P59" s="10">
        <v>11110</v>
      </c>
      <c r="Q59" s="10">
        <v>0</v>
      </c>
      <c r="R59" s="10">
        <v>4165</v>
      </c>
      <c r="S59" s="10">
        <f>SUM(Table3[[#This Row],[2nd Apportionment A-G Access Grant Res. Code 7412, PCA 25580]:[2nd Apportionment A-G Learning Loss Mitigation Grant Res. Code 7413, PCA 25635]])</f>
        <v>15275</v>
      </c>
    </row>
    <row r="60" spans="1:19" x14ac:dyDescent="0.2">
      <c r="A60" s="14" t="s">
        <v>35</v>
      </c>
      <c r="B60" s="3" t="s">
        <v>3408</v>
      </c>
      <c r="C60" s="3">
        <v>5</v>
      </c>
      <c r="D60" s="13" t="s">
        <v>3420</v>
      </c>
      <c r="E60" s="13" t="s">
        <v>36</v>
      </c>
      <c r="F60" s="13" t="s">
        <v>542</v>
      </c>
      <c r="G60" s="3" t="s">
        <v>543</v>
      </c>
      <c r="H60" s="12" t="s">
        <v>544</v>
      </c>
      <c r="I60" s="15" t="s">
        <v>416</v>
      </c>
      <c r="J60" s="44" t="s">
        <v>545</v>
      </c>
      <c r="K60" s="55" t="s">
        <v>546</v>
      </c>
      <c r="L60" s="10">
        <v>75000</v>
      </c>
      <c r="M60" s="10">
        <v>0</v>
      </c>
      <c r="N60" s="10">
        <v>75000</v>
      </c>
      <c r="O6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0" s="10">
        <v>18750</v>
      </c>
      <c r="Q60" s="10">
        <v>0</v>
      </c>
      <c r="R60" s="10">
        <v>18750</v>
      </c>
      <c r="S60" s="10">
        <f>SUM(Table3[[#This Row],[2nd Apportionment A-G Access Grant Res. Code 7412, PCA 25580]:[2nd Apportionment A-G Learning Loss Mitigation Grant Res. Code 7413, PCA 25635]])</f>
        <v>37500</v>
      </c>
    </row>
    <row r="61" spans="1:19" x14ac:dyDescent="0.2">
      <c r="A61" s="14" t="s">
        <v>35</v>
      </c>
      <c r="B61" s="3" t="s">
        <v>3408</v>
      </c>
      <c r="C61" s="3">
        <v>5</v>
      </c>
      <c r="D61" s="13" t="s">
        <v>3421</v>
      </c>
      <c r="E61" s="13" t="s">
        <v>36</v>
      </c>
      <c r="F61" s="13" t="s">
        <v>513</v>
      </c>
      <c r="G61" s="3" t="s">
        <v>547</v>
      </c>
      <c r="H61" s="12" t="s">
        <v>548</v>
      </c>
      <c r="I61" s="15" t="s">
        <v>412</v>
      </c>
      <c r="J61" s="44" t="s">
        <v>513</v>
      </c>
      <c r="K61" s="55" t="s">
        <v>549</v>
      </c>
      <c r="L61" s="10">
        <v>75000</v>
      </c>
      <c r="M61" s="10">
        <v>0</v>
      </c>
      <c r="N61" s="10">
        <v>75000</v>
      </c>
      <c r="O6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1" s="10">
        <v>18750</v>
      </c>
      <c r="Q61" s="10">
        <v>0</v>
      </c>
      <c r="R61" s="10">
        <v>18750</v>
      </c>
      <c r="S61" s="10">
        <f>SUM(Table3[[#This Row],[2nd Apportionment A-G Access Grant Res. Code 7412, PCA 25580]:[2nd Apportionment A-G Learning Loss Mitigation Grant Res. Code 7413, PCA 25635]])</f>
        <v>37500</v>
      </c>
    </row>
    <row r="62" spans="1:19" x14ac:dyDescent="0.2">
      <c r="A62" s="14" t="s">
        <v>35</v>
      </c>
      <c r="B62" s="3" t="s">
        <v>3408</v>
      </c>
      <c r="C62" s="3">
        <v>5</v>
      </c>
      <c r="D62" s="13" t="s">
        <v>3422</v>
      </c>
      <c r="E62" s="13" t="s">
        <v>36</v>
      </c>
      <c r="F62" s="13" t="s">
        <v>517</v>
      </c>
      <c r="G62" s="3" t="s">
        <v>550</v>
      </c>
      <c r="H62" s="12" t="s">
        <v>551</v>
      </c>
      <c r="I62" s="15" t="s">
        <v>416</v>
      </c>
      <c r="J62" s="44" t="s">
        <v>552</v>
      </c>
      <c r="K62" s="55" t="s">
        <v>553</v>
      </c>
      <c r="L62" s="10">
        <v>14436</v>
      </c>
      <c r="M62" s="10">
        <v>0</v>
      </c>
      <c r="N62" s="10">
        <v>5412</v>
      </c>
      <c r="O6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19848</v>
      </c>
      <c r="P62" s="10">
        <v>3609</v>
      </c>
      <c r="Q62" s="10">
        <v>0</v>
      </c>
      <c r="R62" s="10">
        <v>1353</v>
      </c>
      <c r="S62" s="10">
        <f>SUM(Table3[[#This Row],[2nd Apportionment A-G Access Grant Res. Code 7412, PCA 25580]:[2nd Apportionment A-G Learning Loss Mitigation Grant Res. Code 7413, PCA 25635]])</f>
        <v>4962</v>
      </c>
    </row>
    <row r="63" spans="1:19" x14ac:dyDescent="0.2">
      <c r="A63" s="14" t="s">
        <v>37</v>
      </c>
      <c r="B63" s="3" t="s">
        <v>38</v>
      </c>
      <c r="C63" s="3">
        <v>1</v>
      </c>
      <c r="D63" s="13" t="s">
        <v>3423</v>
      </c>
      <c r="E63" s="13" t="s">
        <v>39</v>
      </c>
      <c r="F63" s="13" t="s">
        <v>554</v>
      </c>
      <c r="G63" s="3" t="s">
        <v>10</v>
      </c>
      <c r="H63" s="12" t="s">
        <v>396</v>
      </c>
      <c r="I63" s="15" t="s">
        <v>396</v>
      </c>
      <c r="J63" s="44" t="s">
        <v>554</v>
      </c>
      <c r="K63" s="55" t="s">
        <v>555</v>
      </c>
      <c r="L63" s="10">
        <v>75000</v>
      </c>
      <c r="M63" s="10">
        <v>0</v>
      </c>
      <c r="N63" s="10">
        <v>75000</v>
      </c>
      <c r="O6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3" s="10">
        <v>18750</v>
      </c>
      <c r="Q63" s="10">
        <v>0</v>
      </c>
      <c r="R63" s="10">
        <v>18750</v>
      </c>
      <c r="S63" s="10">
        <f>SUM(Table3[[#This Row],[2nd Apportionment A-G Access Grant Res. Code 7412, PCA 25580]:[2nd Apportionment A-G Learning Loss Mitigation Grant Res. Code 7413, PCA 25635]])</f>
        <v>37500</v>
      </c>
    </row>
    <row r="64" spans="1:19" x14ac:dyDescent="0.2">
      <c r="A64" s="14" t="s">
        <v>37</v>
      </c>
      <c r="B64" s="3" t="s">
        <v>38</v>
      </c>
      <c r="C64" s="3">
        <v>1</v>
      </c>
      <c r="D64" s="13" t="s">
        <v>3424</v>
      </c>
      <c r="E64" s="13" t="s">
        <v>39</v>
      </c>
      <c r="F64" s="13" t="s">
        <v>556</v>
      </c>
      <c r="G64" s="3" t="s">
        <v>10</v>
      </c>
      <c r="H64" s="12" t="s">
        <v>396</v>
      </c>
      <c r="I64" s="15" t="s">
        <v>396</v>
      </c>
      <c r="J64" s="44" t="s">
        <v>556</v>
      </c>
      <c r="K64" s="55" t="s">
        <v>557</v>
      </c>
      <c r="L64" s="10">
        <v>60575</v>
      </c>
      <c r="M64" s="10">
        <v>0</v>
      </c>
      <c r="N64" s="10">
        <v>22709</v>
      </c>
      <c r="O6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83284</v>
      </c>
      <c r="P64" s="10">
        <v>15144</v>
      </c>
      <c r="Q64" s="10">
        <v>0</v>
      </c>
      <c r="R64" s="10">
        <v>5677</v>
      </c>
      <c r="S64" s="10">
        <f>SUM(Table3[[#This Row],[2nd Apportionment A-G Access Grant Res. Code 7412, PCA 25580]:[2nd Apportionment A-G Learning Loss Mitigation Grant Res. Code 7413, PCA 25635]])</f>
        <v>20821</v>
      </c>
    </row>
    <row r="65" spans="1:19" x14ac:dyDescent="0.2">
      <c r="A65" s="14" t="s">
        <v>37</v>
      </c>
      <c r="B65" s="3" t="s">
        <v>38</v>
      </c>
      <c r="C65" s="3">
        <v>1</v>
      </c>
      <c r="D65" s="13" t="s">
        <v>3425</v>
      </c>
      <c r="E65" s="13" t="s">
        <v>39</v>
      </c>
      <c r="F65" s="13" t="s">
        <v>40</v>
      </c>
      <c r="G65" s="3" t="s">
        <v>10</v>
      </c>
      <c r="H65" s="12" t="s">
        <v>396</v>
      </c>
      <c r="I65" s="15" t="s">
        <v>396</v>
      </c>
      <c r="J65" s="44" t="s">
        <v>40</v>
      </c>
      <c r="K65" s="55" t="s">
        <v>41</v>
      </c>
      <c r="L65" s="10">
        <v>111243</v>
      </c>
      <c r="M65" s="10">
        <v>0</v>
      </c>
      <c r="N65" s="10">
        <v>41704</v>
      </c>
      <c r="O6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152947</v>
      </c>
      <c r="P65" s="10">
        <v>27811</v>
      </c>
      <c r="Q65" s="10">
        <v>0</v>
      </c>
      <c r="R65" s="10">
        <v>10426</v>
      </c>
      <c r="S65" s="10">
        <f>SUM(Table3[[#This Row],[2nd Apportionment A-G Access Grant Res. Code 7412, PCA 25580]:[2nd Apportionment A-G Learning Loss Mitigation Grant Res. Code 7413, PCA 25635]])</f>
        <v>38237</v>
      </c>
    </row>
    <row r="66" spans="1:19" x14ac:dyDescent="0.2">
      <c r="A66" s="14" t="s">
        <v>37</v>
      </c>
      <c r="B66" s="3" t="s">
        <v>38</v>
      </c>
      <c r="C66" s="3">
        <v>1</v>
      </c>
      <c r="D66" s="13" t="s">
        <v>3426</v>
      </c>
      <c r="E66" s="13" t="s">
        <v>39</v>
      </c>
      <c r="F66" s="13" t="s">
        <v>554</v>
      </c>
      <c r="G66" s="3" t="s">
        <v>558</v>
      </c>
      <c r="H66" s="12" t="s">
        <v>559</v>
      </c>
      <c r="I66" s="15" t="s">
        <v>412</v>
      </c>
      <c r="J66" s="44" t="s">
        <v>554</v>
      </c>
      <c r="K66" s="55" t="s">
        <v>560</v>
      </c>
      <c r="L66" s="10">
        <v>19814</v>
      </c>
      <c r="M66" s="10">
        <v>0</v>
      </c>
      <c r="N66" s="10">
        <v>7428</v>
      </c>
      <c r="O6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27242</v>
      </c>
      <c r="P66" s="10">
        <v>4953</v>
      </c>
      <c r="Q66" s="10">
        <v>0</v>
      </c>
      <c r="R66" s="10">
        <v>1857</v>
      </c>
      <c r="S66" s="10">
        <f>SUM(Table3[[#This Row],[2nd Apportionment A-G Access Grant Res. Code 7412, PCA 25580]:[2nd Apportionment A-G Learning Loss Mitigation Grant Res. Code 7413, PCA 25635]])</f>
        <v>6810</v>
      </c>
    </row>
    <row r="67" spans="1:19" x14ac:dyDescent="0.2">
      <c r="A67" s="14" t="s">
        <v>3427</v>
      </c>
      <c r="B67" s="3" t="s">
        <v>3428</v>
      </c>
      <c r="C67" s="3">
        <v>1</v>
      </c>
      <c r="D67" s="13" t="s">
        <v>3429</v>
      </c>
      <c r="E67" s="13" t="s">
        <v>561</v>
      </c>
      <c r="F67" s="13" t="s">
        <v>562</v>
      </c>
      <c r="G67" s="3" t="s">
        <v>10</v>
      </c>
      <c r="H67" s="12" t="s">
        <v>396</v>
      </c>
      <c r="I67" s="15" t="s">
        <v>396</v>
      </c>
      <c r="J67" s="44" t="s">
        <v>562</v>
      </c>
      <c r="K67" s="55" t="s">
        <v>563</v>
      </c>
      <c r="L67" s="10">
        <v>75000</v>
      </c>
      <c r="M67" s="10">
        <v>0</v>
      </c>
      <c r="N67" s="10">
        <v>75000</v>
      </c>
      <c r="O6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7" s="10">
        <v>18750</v>
      </c>
      <c r="Q67" s="10">
        <v>0</v>
      </c>
      <c r="R67" s="10">
        <v>18750</v>
      </c>
      <c r="S67" s="10">
        <f>SUM(Table3[[#This Row],[2nd Apportionment A-G Access Grant Res. Code 7412, PCA 25580]:[2nd Apportionment A-G Learning Loss Mitigation Grant Res. Code 7413, PCA 25635]])</f>
        <v>37500</v>
      </c>
    </row>
    <row r="68" spans="1:19" x14ac:dyDescent="0.2">
      <c r="A68" s="14" t="s">
        <v>3427</v>
      </c>
      <c r="B68" s="3" t="s">
        <v>3428</v>
      </c>
      <c r="C68" s="3">
        <v>1</v>
      </c>
      <c r="D68" s="13" t="s">
        <v>3430</v>
      </c>
      <c r="E68" s="13" t="s">
        <v>561</v>
      </c>
      <c r="F68" s="13" t="s">
        <v>564</v>
      </c>
      <c r="G68" s="3" t="s">
        <v>10</v>
      </c>
      <c r="H68" s="12" t="s">
        <v>396</v>
      </c>
      <c r="I68" s="15" t="s">
        <v>396</v>
      </c>
      <c r="J68" s="44" t="s">
        <v>564</v>
      </c>
      <c r="K68" s="55" t="s">
        <v>565</v>
      </c>
      <c r="L68" s="10">
        <v>79823</v>
      </c>
      <c r="M68" s="10">
        <v>0</v>
      </c>
      <c r="N68" s="10">
        <v>75000</v>
      </c>
      <c r="O6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154823</v>
      </c>
      <c r="P68" s="10">
        <v>19956</v>
      </c>
      <c r="Q68" s="10">
        <v>0</v>
      </c>
      <c r="R68" s="10">
        <v>18750</v>
      </c>
      <c r="S68" s="10">
        <f>SUM(Table3[[#This Row],[2nd Apportionment A-G Access Grant Res. Code 7412, PCA 25580]:[2nd Apportionment A-G Learning Loss Mitigation Grant Res. Code 7413, PCA 25635]])</f>
        <v>38706</v>
      </c>
    </row>
    <row r="69" spans="1:19" x14ac:dyDescent="0.2">
      <c r="A69" s="14" t="s">
        <v>3427</v>
      </c>
      <c r="B69" s="3" t="s">
        <v>3428</v>
      </c>
      <c r="C69" s="3">
        <v>1</v>
      </c>
      <c r="D69" s="13" t="s">
        <v>3431</v>
      </c>
      <c r="E69" s="13" t="s">
        <v>561</v>
      </c>
      <c r="F69" s="13" t="s">
        <v>566</v>
      </c>
      <c r="G69" s="3" t="s">
        <v>10</v>
      </c>
      <c r="H69" s="12" t="s">
        <v>396</v>
      </c>
      <c r="I69" s="15" t="s">
        <v>396</v>
      </c>
      <c r="J69" s="44" t="s">
        <v>566</v>
      </c>
      <c r="K69" s="55" t="s">
        <v>567</v>
      </c>
      <c r="L69" s="10">
        <v>75000</v>
      </c>
      <c r="M69" s="10">
        <v>0</v>
      </c>
      <c r="N69" s="10">
        <v>75000</v>
      </c>
      <c r="O6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9" s="10">
        <v>18750</v>
      </c>
      <c r="Q69" s="10">
        <v>0</v>
      </c>
      <c r="R69" s="10">
        <v>18750</v>
      </c>
      <c r="S69" s="10">
        <f>SUM(Table3[[#This Row],[2nd Apportionment A-G Access Grant Res. Code 7412, PCA 25580]:[2nd Apportionment A-G Learning Loss Mitigation Grant Res. Code 7413, PCA 25635]])</f>
        <v>37500</v>
      </c>
    </row>
    <row r="70" spans="1:19" x14ac:dyDescent="0.2">
      <c r="A70" s="14" t="s">
        <v>3427</v>
      </c>
      <c r="B70" s="3" t="s">
        <v>3428</v>
      </c>
      <c r="C70" s="3">
        <v>1</v>
      </c>
      <c r="D70" s="13" t="s">
        <v>3432</v>
      </c>
      <c r="E70" s="13" t="s">
        <v>561</v>
      </c>
      <c r="F70" s="13" t="s">
        <v>568</v>
      </c>
      <c r="G70" s="3" t="s">
        <v>10</v>
      </c>
      <c r="H70" s="12" t="s">
        <v>396</v>
      </c>
      <c r="I70" s="15" t="s">
        <v>396</v>
      </c>
      <c r="J70" s="44" t="s">
        <v>568</v>
      </c>
      <c r="K70" s="55" t="s">
        <v>569</v>
      </c>
      <c r="L70" s="10">
        <v>80106</v>
      </c>
      <c r="M70" s="10">
        <v>0</v>
      </c>
      <c r="N70" s="10">
        <v>75000</v>
      </c>
      <c r="O7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155106</v>
      </c>
      <c r="P70" s="10">
        <v>20026</v>
      </c>
      <c r="Q70" s="10">
        <v>0</v>
      </c>
      <c r="R70" s="10">
        <v>18750</v>
      </c>
      <c r="S70" s="10">
        <f>SUM(Table3[[#This Row],[2nd Apportionment A-G Access Grant Res. Code 7412, PCA 25580]:[2nd Apportionment A-G Learning Loss Mitigation Grant Res. Code 7413, PCA 25635]])</f>
        <v>38776</v>
      </c>
    </row>
    <row r="71" spans="1:19" x14ac:dyDescent="0.2">
      <c r="A71" s="14" t="s">
        <v>3427</v>
      </c>
      <c r="B71" s="3" t="s">
        <v>3428</v>
      </c>
      <c r="C71" s="3">
        <v>1</v>
      </c>
      <c r="D71" s="13" t="s">
        <v>3433</v>
      </c>
      <c r="E71" s="13" t="s">
        <v>561</v>
      </c>
      <c r="F71" s="13" t="s">
        <v>570</v>
      </c>
      <c r="G71" s="3" t="s">
        <v>10</v>
      </c>
      <c r="H71" s="12" t="s">
        <v>396</v>
      </c>
      <c r="I71" s="15" t="s">
        <v>396</v>
      </c>
      <c r="J71" s="44" t="s">
        <v>570</v>
      </c>
      <c r="K71" s="55" t="s">
        <v>571</v>
      </c>
      <c r="L71" s="10">
        <v>106714</v>
      </c>
      <c r="M71" s="10">
        <v>0</v>
      </c>
      <c r="N71" s="10">
        <v>75000</v>
      </c>
      <c r="O7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181714</v>
      </c>
      <c r="P71" s="10">
        <v>26678</v>
      </c>
      <c r="Q71" s="10">
        <v>0</v>
      </c>
      <c r="R71" s="10">
        <v>18750</v>
      </c>
      <c r="S71" s="10">
        <f>SUM(Table3[[#This Row],[2nd Apportionment A-G Access Grant Res. Code 7412, PCA 25580]:[2nd Apportionment A-G Learning Loss Mitigation Grant Res. Code 7413, PCA 25635]])</f>
        <v>45428</v>
      </c>
    </row>
    <row r="72" spans="1:19" x14ac:dyDescent="0.2">
      <c r="A72" s="14" t="s">
        <v>42</v>
      </c>
      <c r="B72" s="3" t="s">
        <v>3434</v>
      </c>
      <c r="C72" s="3">
        <v>50</v>
      </c>
      <c r="D72" s="13" t="s">
        <v>3435</v>
      </c>
      <c r="E72" s="13" t="s">
        <v>43</v>
      </c>
      <c r="F72" s="13" t="s">
        <v>572</v>
      </c>
      <c r="G72" s="3" t="s">
        <v>10</v>
      </c>
      <c r="H72" s="12" t="s">
        <v>396</v>
      </c>
      <c r="I72" s="15" t="s">
        <v>396</v>
      </c>
      <c r="J72" s="44" t="s">
        <v>572</v>
      </c>
      <c r="K72" s="55" t="s">
        <v>573</v>
      </c>
      <c r="L72" s="10">
        <v>75000</v>
      </c>
      <c r="M72" s="10">
        <v>0</v>
      </c>
      <c r="N72" s="10">
        <v>75000</v>
      </c>
      <c r="O7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2" s="10">
        <v>18750</v>
      </c>
      <c r="Q72" s="10">
        <v>0</v>
      </c>
      <c r="R72" s="10">
        <v>18750</v>
      </c>
      <c r="S72" s="10">
        <f>SUM(Table3[[#This Row],[2nd Apportionment A-G Access Grant Res. Code 7412, PCA 25580]:[2nd Apportionment A-G Learning Loss Mitigation Grant Res. Code 7413, PCA 25635]])</f>
        <v>37500</v>
      </c>
    </row>
    <row r="73" spans="1:19" x14ac:dyDescent="0.2">
      <c r="A73" s="14" t="s">
        <v>42</v>
      </c>
      <c r="B73" s="3" t="s">
        <v>3434</v>
      </c>
      <c r="C73" s="3">
        <v>50</v>
      </c>
      <c r="D73" s="13" t="s">
        <v>3436</v>
      </c>
      <c r="E73" s="13" t="s">
        <v>43</v>
      </c>
      <c r="F73" s="13" t="s">
        <v>44</v>
      </c>
      <c r="G73" s="3" t="s">
        <v>10</v>
      </c>
      <c r="H73" s="12" t="s">
        <v>396</v>
      </c>
      <c r="I73" s="15" t="s">
        <v>396</v>
      </c>
      <c r="J73" s="44" t="s">
        <v>44</v>
      </c>
      <c r="K73" s="55" t="s">
        <v>45</v>
      </c>
      <c r="L73" s="10">
        <v>0</v>
      </c>
      <c r="M73" s="10">
        <v>308498</v>
      </c>
      <c r="N73" s="10">
        <v>45843</v>
      </c>
      <c r="O7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354341</v>
      </c>
      <c r="P73" s="10">
        <v>0</v>
      </c>
      <c r="Q73" s="10">
        <v>77124</v>
      </c>
      <c r="R73" s="10">
        <v>11461</v>
      </c>
      <c r="S73" s="10">
        <f>SUM(Table3[[#This Row],[2nd Apportionment A-G Access Grant Res. Code 7412, PCA 25580]:[2nd Apportionment A-G Learning Loss Mitigation Grant Res. Code 7413, PCA 25635]])</f>
        <v>88585</v>
      </c>
    </row>
    <row r="74" spans="1:19" x14ac:dyDescent="0.2">
      <c r="A74" s="14" t="s">
        <v>42</v>
      </c>
      <c r="B74" s="3" t="s">
        <v>3434</v>
      </c>
      <c r="C74" s="3">
        <v>50</v>
      </c>
      <c r="D74" s="13" t="s">
        <v>3437</v>
      </c>
      <c r="E74" s="13" t="s">
        <v>43</v>
      </c>
      <c r="F74" s="13" t="s">
        <v>574</v>
      </c>
      <c r="G74" s="3" t="s">
        <v>10</v>
      </c>
      <c r="H74" s="12" t="s">
        <v>396</v>
      </c>
      <c r="I74" s="15" t="s">
        <v>396</v>
      </c>
      <c r="J74" s="44" t="s">
        <v>574</v>
      </c>
      <c r="K74" s="55" t="s">
        <v>575</v>
      </c>
      <c r="L74" s="10">
        <v>934099</v>
      </c>
      <c r="M74" s="10">
        <v>0</v>
      </c>
      <c r="N74" s="10">
        <v>350190</v>
      </c>
      <c r="O7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1284289</v>
      </c>
      <c r="P74" s="10">
        <v>233525</v>
      </c>
      <c r="Q74" s="10">
        <v>0</v>
      </c>
      <c r="R74" s="10">
        <v>87547</v>
      </c>
      <c r="S74" s="10">
        <f>SUM(Table3[[#This Row],[2nd Apportionment A-G Access Grant Res. Code 7412, PCA 25580]:[2nd Apportionment A-G Learning Loss Mitigation Grant Res. Code 7413, PCA 25635]])</f>
        <v>321072</v>
      </c>
    </row>
    <row r="75" spans="1:19" x14ac:dyDescent="0.2">
      <c r="A75" s="14" t="s">
        <v>42</v>
      </c>
      <c r="B75" s="3" t="s">
        <v>3434</v>
      </c>
      <c r="C75" s="3">
        <v>50</v>
      </c>
      <c r="D75" s="13" t="s">
        <v>3438</v>
      </c>
      <c r="E75" s="13" t="s">
        <v>43</v>
      </c>
      <c r="F75" s="13" t="s">
        <v>46</v>
      </c>
      <c r="G75" s="3" t="s">
        <v>10</v>
      </c>
      <c r="H75" s="12" t="s">
        <v>396</v>
      </c>
      <c r="I75" s="15" t="s">
        <v>396</v>
      </c>
      <c r="J75" s="44" t="s">
        <v>46</v>
      </c>
      <c r="K75" s="55" t="s">
        <v>47</v>
      </c>
      <c r="L75" s="10">
        <v>75000</v>
      </c>
      <c r="M75" s="10">
        <v>0</v>
      </c>
      <c r="N75" s="10">
        <v>75000</v>
      </c>
      <c r="O7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5" s="10">
        <v>18750</v>
      </c>
      <c r="Q75" s="10">
        <v>0</v>
      </c>
      <c r="R75" s="10">
        <v>18750</v>
      </c>
      <c r="S75" s="10">
        <f>SUM(Table3[[#This Row],[2nd Apportionment A-G Access Grant Res. Code 7412, PCA 25580]:[2nd Apportionment A-G Learning Loss Mitigation Grant Res. Code 7413, PCA 25635]])</f>
        <v>37500</v>
      </c>
    </row>
    <row r="76" spans="1:19" x14ac:dyDescent="0.2">
      <c r="A76" s="14" t="s">
        <v>42</v>
      </c>
      <c r="B76" s="3" t="s">
        <v>3434</v>
      </c>
      <c r="C76" s="3">
        <v>50</v>
      </c>
      <c r="D76" s="13" t="s">
        <v>3439</v>
      </c>
      <c r="E76" s="13" t="s">
        <v>43</v>
      </c>
      <c r="F76" s="13" t="s">
        <v>576</v>
      </c>
      <c r="G76" s="3" t="s">
        <v>10</v>
      </c>
      <c r="H76" s="12" t="s">
        <v>396</v>
      </c>
      <c r="I76" s="15" t="s">
        <v>396</v>
      </c>
      <c r="J76" s="44" t="s">
        <v>576</v>
      </c>
      <c r="K76" s="55" t="s">
        <v>577</v>
      </c>
      <c r="L76" s="10">
        <v>649340</v>
      </c>
      <c r="M76" s="10">
        <v>0</v>
      </c>
      <c r="N76" s="10">
        <v>243435</v>
      </c>
      <c r="O7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892775</v>
      </c>
      <c r="P76" s="10">
        <v>162335</v>
      </c>
      <c r="Q76" s="10">
        <v>0</v>
      </c>
      <c r="R76" s="10">
        <v>60859</v>
      </c>
      <c r="S76" s="10">
        <f>SUM(Table3[[#This Row],[2nd Apportionment A-G Access Grant Res. Code 7412, PCA 25580]:[2nd Apportionment A-G Learning Loss Mitigation Grant Res. Code 7413, PCA 25635]])</f>
        <v>223194</v>
      </c>
    </row>
    <row r="77" spans="1:19" x14ac:dyDescent="0.2">
      <c r="A77" s="14" t="s">
        <v>42</v>
      </c>
      <c r="B77" s="3" t="s">
        <v>3434</v>
      </c>
      <c r="C77" s="3">
        <v>50</v>
      </c>
      <c r="D77" s="13" t="s">
        <v>3440</v>
      </c>
      <c r="E77" s="13" t="s">
        <v>43</v>
      </c>
      <c r="F77" s="13" t="s">
        <v>48</v>
      </c>
      <c r="G77" s="3" t="s">
        <v>10</v>
      </c>
      <c r="H77" s="12" t="s">
        <v>396</v>
      </c>
      <c r="I77" s="15" t="s">
        <v>396</v>
      </c>
      <c r="J77" s="44" t="s">
        <v>48</v>
      </c>
      <c r="K77" s="55" t="s">
        <v>49</v>
      </c>
      <c r="L77" s="10">
        <v>103034</v>
      </c>
      <c r="M77" s="10">
        <v>0</v>
      </c>
      <c r="N77" s="10">
        <v>38627</v>
      </c>
      <c r="O7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141661</v>
      </c>
      <c r="P77" s="10">
        <v>25758</v>
      </c>
      <c r="Q77" s="10">
        <v>0</v>
      </c>
      <c r="R77" s="10">
        <v>9657</v>
      </c>
      <c r="S77" s="10">
        <f>SUM(Table3[[#This Row],[2nd Apportionment A-G Access Grant Res. Code 7412, PCA 25580]:[2nd Apportionment A-G Learning Loss Mitigation Grant Res. Code 7413, PCA 25635]])</f>
        <v>35415</v>
      </c>
    </row>
    <row r="78" spans="1:19" x14ac:dyDescent="0.2">
      <c r="A78" s="14" t="s">
        <v>42</v>
      </c>
      <c r="B78" s="3" t="s">
        <v>3434</v>
      </c>
      <c r="C78" s="3">
        <v>50</v>
      </c>
      <c r="D78" s="13" t="s">
        <v>3441</v>
      </c>
      <c r="E78" s="13" t="s">
        <v>43</v>
      </c>
      <c r="F78" s="13" t="s">
        <v>578</v>
      </c>
      <c r="G78" s="3" t="s">
        <v>10</v>
      </c>
      <c r="H78" s="12" t="s">
        <v>396</v>
      </c>
      <c r="I78" s="15" t="s">
        <v>396</v>
      </c>
      <c r="J78" s="44" t="s">
        <v>578</v>
      </c>
      <c r="K78" s="55" t="s">
        <v>579</v>
      </c>
      <c r="L78" s="10">
        <v>1083271</v>
      </c>
      <c r="M78" s="10">
        <v>0</v>
      </c>
      <c r="N78" s="10">
        <v>406114</v>
      </c>
      <c r="O7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1489385</v>
      </c>
      <c r="P78" s="10">
        <v>270818</v>
      </c>
      <c r="Q78" s="10">
        <v>0</v>
      </c>
      <c r="R78" s="10">
        <v>101528</v>
      </c>
      <c r="S78" s="10">
        <f>SUM(Table3[[#This Row],[2nd Apportionment A-G Access Grant Res. Code 7412, PCA 25580]:[2nd Apportionment A-G Learning Loss Mitigation Grant Res. Code 7413, PCA 25635]])</f>
        <v>372346</v>
      </c>
    </row>
    <row r="79" spans="1:19" x14ac:dyDescent="0.2">
      <c r="A79" s="14" t="s">
        <v>42</v>
      </c>
      <c r="B79" s="3" t="s">
        <v>3434</v>
      </c>
      <c r="C79" s="3">
        <v>50</v>
      </c>
      <c r="D79" s="13" t="s">
        <v>3442</v>
      </c>
      <c r="E79" s="13" t="s">
        <v>43</v>
      </c>
      <c r="F79" s="13" t="s">
        <v>580</v>
      </c>
      <c r="G79" s="3" t="s">
        <v>10</v>
      </c>
      <c r="H79" s="12" t="s">
        <v>396</v>
      </c>
      <c r="I79" s="15" t="s">
        <v>396</v>
      </c>
      <c r="J79" s="44" t="s">
        <v>580</v>
      </c>
      <c r="K79" s="55" t="s">
        <v>581</v>
      </c>
      <c r="L79" s="10">
        <v>839840</v>
      </c>
      <c r="M79" s="10">
        <v>0</v>
      </c>
      <c r="N79" s="10">
        <v>314852</v>
      </c>
      <c r="O7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1154692</v>
      </c>
      <c r="P79" s="10">
        <v>209960</v>
      </c>
      <c r="Q79" s="10">
        <v>0</v>
      </c>
      <c r="R79" s="10">
        <v>78713</v>
      </c>
      <c r="S79" s="10">
        <f>SUM(Table3[[#This Row],[2nd Apportionment A-G Access Grant Res. Code 7412, PCA 25580]:[2nd Apportionment A-G Learning Loss Mitigation Grant Res. Code 7413, PCA 25635]])</f>
        <v>288673</v>
      </c>
    </row>
    <row r="80" spans="1:19" x14ac:dyDescent="0.2">
      <c r="A80" s="14" t="s">
        <v>42</v>
      </c>
      <c r="B80" s="3" t="s">
        <v>3434</v>
      </c>
      <c r="C80" s="3">
        <v>50</v>
      </c>
      <c r="D80" s="13" t="s">
        <v>3443</v>
      </c>
      <c r="E80" s="13" t="s">
        <v>43</v>
      </c>
      <c r="F80" s="13" t="s">
        <v>582</v>
      </c>
      <c r="G80" s="3" t="s">
        <v>10</v>
      </c>
      <c r="H80" s="12" t="s">
        <v>396</v>
      </c>
      <c r="I80" s="15" t="s">
        <v>396</v>
      </c>
      <c r="J80" s="44" t="s">
        <v>582</v>
      </c>
      <c r="K80" s="55" t="s">
        <v>583</v>
      </c>
      <c r="L80" s="10">
        <v>1609763</v>
      </c>
      <c r="M80" s="10">
        <v>0</v>
      </c>
      <c r="N80" s="10">
        <v>603494</v>
      </c>
      <c r="O8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2213257</v>
      </c>
      <c r="P80" s="10">
        <v>402441</v>
      </c>
      <c r="Q80" s="10">
        <v>0</v>
      </c>
      <c r="R80" s="10">
        <v>150873</v>
      </c>
      <c r="S80" s="10">
        <f>SUM(Table3[[#This Row],[2nd Apportionment A-G Access Grant Res. Code 7412, PCA 25580]:[2nd Apportionment A-G Learning Loss Mitigation Grant Res. Code 7413, PCA 25635]])</f>
        <v>553314</v>
      </c>
    </row>
    <row r="81" spans="1:19" x14ac:dyDescent="0.2">
      <c r="A81" s="14" t="s">
        <v>42</v>
      </c>
      <c r="B81" s="3" t="s">
        <v>3434</v>
      </c>
      <c r="C81" s="3">
        <v>50</v>
      </c>
      <c r="D81" s="13" t="s">
        <v>3444</v>
      </c>
      <c r="E81" s="13" t="s">
        <v>43</v>
      </c>
      <c r="F81" s="13" t="s">
        <v>50</v>
      </c>
      <c r="G81" s="3" t="s">
        <v>10</v>
      </c>
      <c r="H81" s="12" t="s">
        <v>396</v>
      </c>
      <c r="I81" s="15" t="s">
        <v>396</v>
      </c>
      <c r="J81" s="44" t="s">
        <v>50</v>
      </c>
      <c r="K81" s="55" t="s">
        <v>51</v>
      </c>
      <c r="L81" s="10">
        <v>0</v>
      </c>
      <c r="M81" s="10">
        <v>465604</v>
      </c>
      <c r="N81" s="10">
        <v>69189</v>
      </c>
      <c r="O8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534793</v>
      </c>
      <c r="P81" s="10">
        <v>0</v>
      </c>
      <c r="Q81" s="10">
        <v>116401</v>
      </c>
      <c r="R81" s="10">
        <v>17297</v>
      </c>
      <c r="S81" s="10">
        <f>SUM(Table3[[#This Row],[2nd Apportionment A-G Access Grant Res. Code 7412, PCA 25580]:[2nd Apportionment A-G Learning Loss Mitigation Grant Res. Code 7413, PCA 25635]])</f>
        <v>133698</v>
      </c>
    </row>
    <row r="82" spans="1:19" x14ac:dyDescent="0.2">
      <c r="A82" s="14" t="s">
        <v>42</v>
      </c>
      <c r="B82" s="3" t="s">
        <v>3434</v>
      </c>
      <c r="C82" s="3">
        <v>50</v>
      </c>
      <c r="D82" s="13" t="s">
        <v>3445</v>
      </c>
      <c r="E82" s="13" t="s">
        <v>43</v>
      </c>
      <c r="F82" s="13" t="s">
        <v>582</v>
      </c>
      <c r="G82" s="3" t="s">
        <v>584</v>
      </c>
      <c r="H82" s="12" t="s">
        <v>585</v>
      </c>
      <c r="I82" s="15" t="s">
        <v>416</v>
      </c>
      <c r="J82" s="44" t="s">
        <v>586</v>
      </c>
      <c r="K82" s="55" t="s">
        <v>587</v>
      </c>
      <c r="L82" s="10">
        <v>0</v>
      </c>
      <c r="M82" s="10">
        <v>334920</v>
      </c>
      <c r="N82" s="10">
        <v>75000</v>
      </c>
      <c r="O8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409920</v>
      </c>
      <c r="P82" s="10">
        <v>0</v>
      </c>
      <c r="Q82" s="10">
        <v>83730</v>
      </c>
      <c r="R82" s="10">
        <v>18750</v>
      </c>
      <c r="S82" s="10">
        <f>SUM(Table3[[#This Row],[2nd Apportionment A-G Access Grant Res. Code 7412, PCA 25580]:[2nd Apportionment A-G Learning Loss Mitigation Grant Res. Code 7413, PCA 25635]])</f>
        <v>102480</v>
      </c>
    </row>
    <row r="83" spans="1:19" x14ac:dyDescent="0.2">
      <c r="A83" s="14" t="s">
        <v>42</v>
      </c>
      <c r="B83" s="3" t="s">
        <v>3434</v>
      </c>
      <c r="C83" s="3">
        <v>50</v>
      </c>
      <c r="D83" s="13" t="s">
        <v>3446</v>
      </c>
      <c r="E83" s="13" t="s">
        <v>43</v>
      </c>
      <c r="F83" s="13" t="s">
        <v>572</v>
      </c>
      <c r="G83" s="3" t="s">
        <v>588</v>
      </c>
      <c r="H83" s="12" t="s">
        <v>589</v>
      </c>
      <c r="I83" s="15" t="s">
        <v>416</v>
      </c>
      <c r="J83" s="44" t="s">
        <v>590</v>
      </c>
      <c r="K83" s="55" t="s">
        <v>591</v>
      </c>
      <c r="L83" s="10">
        <v>0</v>
      </c>
      <c r="M83" s="10">
        <v>216377</v>
      </c>
      <c r="N83" s="10">
        <v>75000</v>
      </c>
      <c r="O8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291377</v>
      </c>
      <c r="P83" s="10">
        <v>0</v>
      </c>
      <c r="Q83" s="10">
        <v>54094</v>
      </c>
      <c r="R83" s="10">
        <v>18750</v>
      </c>
      <c r="S83" s="10">
        <f>SUM(Table3[[#This Row],[2nd Apportionment A-G Access Grant Res. Code 7412, PCA 25580]:[2nd Apportionment A-G Learning Loss Mitigation Grant Res. Code 7413, PCA 25635]])</f>
        <v>72844</v>
      </c>
    </row>
    <row r="84" spans="1:19" x14ac:dyDescent="0.2">
      <c r="A84" s="14" t="s">
        <v>42</v>
      </c>
      <c r="B84" s="3" t="s">
        <v>3434</v>
      </c>
      <c r="C84" s="3">
        <v>50</v>
      </c>
      <c r="D84" s="13" t="s">
        <v>3447</v>
      </c>
      <c r="E84" s="13" t="s">
        <v>43</v>
      </c>
      <c r="F84" s="13" t="s">
        <v>572</v>
      </c>
      <c r="G84" s="3" t="s">
        <v>592</v>
      </c>
      <c r="H84" s="12" t="s">
        <v>593</v>
      </c>
      <c r="I84" s="15" t="s">
        <v>416</v>
      </c>
      <c r="J84" s="44" t="s">
        <v>594</v>
      </c>
      <c r="K84" s="55" t="s">
        <v>595</v>
      </c>
      <c r="L84" s="10">
        <v>0</v>
      </c>
      <c r="M84" s="10">
        <v>320638</v>
      </c>
      <c r="N84" s="10">
        <v>47647</v>
      </c>
      <c r="O8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368285</v>
      </c>
      <c r="P84" s="10">
        <v>0</v>
      </c>
      <c r="Q84" s="10">
        <v>80159</v>
      </c>
      <c r="R84" s="10">
        <v>11912</v>
      </c>
      <c r="S84" s="10">
        <f>SUM(Table3[[#This Row],[2nd Apportionment A-G Access Grant Res. Code 7412, PCA 25580]:[2nd Apportionment A-G Learning Loss Mitigation Grant Res. Code 7413, PCA 25635]])</f>
        <v>92071</v>
      </c>
    </row>
    <row r="85" spans="1:19" x14ac:dyDescent="0.2">
      <c r="A85" s="14" t="s">
        <v>42</v>
      </c>
      <c r="B85" s="3" t="s">
        <v>3434</v>
      </c>
      <c r="C85" s="3">
        <v>50</v>
      </c>
      <c r="D85" s="13" t="s">
        <v>3448</v>
      </c>
      <c r="E85" s="13" t="s">
        <v>43</v>
      </c>
      <c r="F85" s="13" t="s">
        <v>572</v>
      </c>
      <c r="G85" s="3" t="s">
        <v>596</v>
      </c>
      <c r="H85" s="12" t="s">
        <v>597</v>
      </c>
      <c r="I85" s="15" t="s">
        <v>416</v>
      </c>
      <c r="J85" s="44" t="s">
        <v>598</v>
      </c>
      <c r="K85" s="55" t="s">
        <v>599</v>
      </c>
      <c r="L85" s="10">
        <v>0</v>
      </c>
      <c r="M85" s="10">
        <v>187098</v>
      </c>
      <c r="N85" s="10">
        <v>75000</v>
      </c>
      <c r="O8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262098</v>
      </c>
      <c r="P85" s="10">
        <v>0</v>
      </c>
      <c r="Q85" s="10">
        <v>46774</v>
      </c>
      <c r="R85" s="10">
        <v>18750</v>
      </c>
      <c r="S85" s="10">
        <f>SUM(Table3[[#This Row],[2nd Apportionment A-G Access Grant Res. Code 7412, PCA 25580]:[2nd Apportionment A-G Learning Loss Mitigation Grant Res. Code 7413, PCA 25635]])</f>
        <v>65524</v>
      </c>
    </row>
    <row r="86" spans="1:19" x14ac:dyDescent="0.2">
      <c r="A86" s="14" t="s">
        <v>42</v>
      </c>
      <c r="B86" s="3" t="s">
        <v>3434</v>
      </c>
      <c r="C86" s="3">
        <v>50</v>
      </c>
      <c r="D86" s="13" t="s">
        <v>3449</v>
      </c>
      <c r="E86" s="13" t="s">
        <v>43</v>
      </c>
      <c r="F86" s="13" t="s">
        <v>600</v>
      </c>
      <c r="G86" s="3" t="s">
        <v>601</v>
      </c>
      <c r="H86" s="12" t="s">
        <v>602</v>
      </c>
      <c r="I86" s="15" t="s">
        <v>416</v>
      </c>
      <c r="J86" s="44" t="s">
        <v>603</v>
      </c>
      <c r="K86" s="55" t="s">
        <v>604</v>
      </c>
      <c r="L86" s="10">
        <v>39345</v>
      </c>
      <c r="M86" s="10">
        <v>0</v>
      </c>
      <c r="N86" s="10">
        <v>14750</v>
      </c>
      <c r="O8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54095</v>
      </c>
      <c r="P86" s="10">
        <v>9836</v>
      </c>
      <c r="Q86" s="10">
        <v>0</v>
      </c>
      <c r="R86" s="10">
        <v>3687</v>
      </c>
      <c r="S86" s="10">
        <f>SUM(Table3[[#This Row],[2nd Apportionment A-G Access Grant Res. Code 7412, PCA 25580]:[2nd Apportionment A-G Learning Loss Mitigation Grant Res. Code 7413, PCA 25635]])</f>
        <v>13523</v>
      </c>
    </row>
    <row r="87" spans="1:19" ht="30" x14ac:dyDescent="0.2">
      <c r="A87" s="14" t="s">
        <v>42</v>
      </c>
      <c r="B87" s="3" t="s">
        <v>3434</v>
      </c>
      <c r="C87" s="3">
        <v>50</v>
      </c>
      <c r="D87" s="13" t="s">
        <v>3450</v>
      </c>
      <c r="E87" s="13" t="s">
        <v>43</v>
      </c>
      <c r="F87" s="13" t="s">
        <v>582</v>
      </c>
      <c r="G87" s="3" t="s">
        <v>605</v>
      </c>
      <c r="H87" s="12" t="s">
        <v>606</v>
      </c>
      <c r="I87" s="15" t="s">
        <v>416</v>
      </c>
      <c r="J87" s="44" t="s">
        <v>607</v>
      </c>
      <c r="K87" s="55" t="s">
        <v>608</v>
      </c>
      <c r="L87" s="10">
        <v>0</v>
      </c>
      <c r="M87" s="10">
        <v>167103</v>
      </c>
      <c r="N87" s="10">
        <v>75000</v>
      </c>
      <c r="O8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242103</v>
      </c>
      <c r="P87" s="10">
        <v>0</v>
      </c>
      <c r="Q87" s="10">
        <v>41776</v>
      </c>
      <c r="R87" s="10">
        <v>18750</v>
      </c>
      <c r="S87" s="10">
        <f>SUM(Table3[[#This Row],[2nd Apportionment A-G Access Grant Res. Code 7412, PCA 25580]:[2nd Apportionment A-G Learning Loss Mitigation Grant Res. Code 7413, PCA 25635]])</f>
        <v>60526</v>
      </c>
    </row>
    <row r="88" spans="1:19" x14ac:dyDescent="0.2">
      <c r="A88" s="14" t="s">
        <v>42</v>
      </c>
      <c r="B88" s="3" t="s">
        <v>3434</v>
      </c>
      <c r="C88" s="3">
        <v>50</v>
      </c>
      <c r="D88" s="13" t="s">
        <v>3451</v>
      </c>
      <c r="E88" s="13" t="s">
        <v>43</v>
      </c>
      <c r="F88" s="13" t="s">
        <v>609</v>
      </c>
      <c r="G88" s="3" t="s">
        <v>610</v>
      </c>
      <c r="H88" s="12" t="s">
        <v>611</v>
      </c>
      <c r="I88" s="15" t="s">
        <v>416</v>
      </c>
      <c r="J88" s="44" t="s">
        <v>612</v>
      </c>
      <c r="K88" s="55" t="s">
        <v>613</v>
      </c>
      <c r="L88" s="10">
        <v>0</v>
      </c>
      <c r="M88" s="10">
        <v>177815</v>
      </c>
      <c r="N88" s="10">
        <v>75000</v>
      </c>
      <c r="O8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252815</v>
      </c>
      <c r="P88" s="10">
        <v>0</v>
      </c>
      <c r="Q88" s="10">
        <v>44454</v>
      </c>
      <c r="R88" s="10">
        <v>18750</v>
      </c>
      <c r="S88" s="10">
        <f>SUM(Table3[[#This Row],[2nd Apportionment A-G Access Grant Res. Code 7412, PCA 25580]:[2nd Apportionment A-G Learning Loss Mitigation Grant Res. Code 7413, PCA 25635]])</f>
        <v>63204</v>
      </c>
    </row>
    <row r="89" spans="1:19" x14ac:dyDescent="0.2">
      <c r="A89" s="14" t="s">
        <v>42</v>
      </c>
      <c r="B89" s="3" t="s">
        <v>3434</v>
      </c>
      <c r="C89" s="3">
        <v>50</v>
      </c>
      <c r="D89" s="13" t="s">
        <v>3452</v>
      </c>
      <c r="E89" s="13" t="s">
        <v>43</v>
      </c>
      <c r="F89" s="13" t="s">
        <v>572</v>
      </c>
      <c r="G89" s="3" t="s">
        <v>614</v>
      </c>
      <c r="H89" s="12" t="s">
        <v>615</v>
      </c>
      <c r="I89" s="15" t="s">
        <v>416</v>
      </c>
      <c r="J89" s="44" t="s">
        <v>616</v>
      </c>
      <c r="K89" s="55" t="s">
        <v>617</v>
      </c>
      <c r="L89" s="10">
        <v>0</v>
      </c>
      <c r="M89" s="10">
        <v>32135</v>
      </c>
      <c r="N89" s="10">
        <v>4775</v>
      </c>
      <c r="O8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36910</v>
      </c>
      <c r="P89" s="10">
        <v>0</v>
      </c>
      <c r="Q89" s="10">
        <v>8034</v>
      </c>
      <c r="R89" s="10">
        <v>1194</v>
      </c>
      <c r="S89" s="10">
        <f>SUM(Table3[[#This Row],[2nd Apportionment A-G Access Grant Res. Code 7412, PCA 25580]:[2nd Apportionment A-G Learning Loss Mitigation Grant Res. Code 7413, PCA 25635]])</f>
        <v>9228</v>
      </c>
    </row>
    <row r="90" spans="1:19" x14ac:dyDescent="0.2">
      <c r="A90" s="14" t="s">
        <v>42</v>
      </c>
      <c r="B90" s="3" t="s">
        <v>3434</v>
      </c>
      <c r="C90" s="3">
        <v>50</v>
      </c>
      <c r="D90" s="13" t="s">
        <v>3453</v>
      </c>
      <c r="E90" s="13" t="s">
        <v>43</v>
      </c>
      <c r="F90" s="13" t="s">
        <v>582</v>
      </c>
      <c r="G90" s="3" t="s">
        <v>618</v>
      </c>
      <c r="H90" s="12" t="s">
        <v>619</v>
      </c>
      <c r="I90" s="15" t="s">
        <v>416</v>
      </c>
      <c r="J90" s="44" t="s">
        <v>620</v>
      </c>
      <c r="K90" s="55" t="s">
        <v>621</v>
      </c>
      <c r="L90" s="10">
        <v>0</v>
      </c>
      <c r="M90" s="10">
        <v>0</v>
      </c>
      <c r="N90" s="10">
        <v>75000</v>
      </c>
      <c r="O9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90" s="10">
        <v>0</v>
      </c>
      <c r="Q90" s="10">
        <v>0</v>
      </c>
      <c r="R90" s="10">
        <v>18750</v>
      </c>
      <c r="S90" s="10">
        <f>SUM(Table3[[#This Row],[2nd Apportionment A-G Access Grant Res. Code 7412, PCA 25580]:[2nd Apportionment A-G Learning Loss Mitigation Grant Res. Code 7413, PCA 25635]])</f>
        <v>18750</v>
      </c>
    </row>
    <row r="91" spans="1:19" x14ac:dyDescent="0.2">
      <c r="A91" s="14" t="s">
        <v>42</v>
      </c>
      <c r="B91" s="3" t="s">
        <v>3434</v>
      </c>
      <c r="C91" s="3">
        <v>50</v>
      </c>
      <c r="D91" s="13" t="s">
        <v>3454</v>
      </c>
      <c r="E91" s="13" t="s">
        <v>43</v>
      </c>
      <c r="F91" s="13" t="s">
        <v>572</v>
      </c>
      <c r="G91" s="3" t="s">
        <v>622</v>
      </c>
      <c r="H91" s="12" t="s">
        <v>623</v>
      </c>
      <c r="I91" s="15" t="s">
        <v>412</v>
      </c>
      <c r="J91" s="44" t="s">
        <v>572</v>
      </c>
      <c r="K91" s="55" t="s">
        <v>624</v>
      </c>
      <c r="L91" s="10">
        <v>75000</v>
      </c>
      <c r="M91" s="10">
        <v>0</v>
      </c>
      <c r="N91" s="10">
        <v>75000</v>
      </c>
      <c r="O9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1" s="10">
        <v>18750</v>
      </c>
      <c r="Q91" s="10">
        <v>0</v>
      </c>
      <c r="R91" s="10">
        <v>18750</v>
      </c>
      <c r="S91" s="10">
        <f>SUM(Table3[[#This Row],[2nd Apportionment A-G Access Grant Res. Code 7412, PCA 25580]:[2nd Apportionment A-G Learning Loss Mitigation Grant Res. Code 7413, PCA 25635]])</f>
        <v>37500</v>
      </c>
    </row>
    <row r="92" spans="1:19" x14ac:dyDescent="0.2">
      <c r="A92" s="14" t="s">
        <v>42</v>
      </c>
      <c r="B92" s="3" t="s">
        <v>3434</v>
      </c>
      <c r="C92" s="3">
        <v>50</v>
      </c>
      <c r="D92" s="13" t="s">
        <v>3455</v>
      </c>
      <c r="E92" s="13" t="s">
        <v>43</v>
      </c>
      <c r="F92" s="13" t="s">
        <v>572</v>
      </c>
      <c r="G92" s="3" t="s">
        <v>625</v>
      </c>
      <c r="H92" s="12" t="s">
        <v>626</v>
      </c>
      <c r="I92" s="15" t="s">
        <v>416</v>
      </c>
      <c r="J92" s="44" t="s">
        <v>627</v>
      </c>
      <c r="K92" s="55" t="s">
        <v>628</v>
      </c>
      <c r="L92" s="10">
        <v>0</v>
      </c>
      <c r="M92" s="10">
        <v>0</v>
      </c>
      <c r="N92" s="10">
        <v>75000</v>
      </c>
      <c r="O9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92" s="10">
        <v>0</v>
      </c>
      <c r="Q92" s="10">
        <v>0</v>
      </c>
      <c r="R92" s="10">
        <v>18750</v>
      </c>
      <c r="S92" s="10">
        <f>SUM(Table3[[#This Row],[2nd Apportionment A-G Access Grant Res. Code 7412, PCA 25580]:[2nd Apportionment A-G Learning Loss Mitigation Grant Res. Code 7413, PCA 25635]])</f>
        <v>18750</v>
      </c>
    </row>
    <row r="93" spans="1:19" x14ac:dyDescent="0.2">
      <c r="A93" s="14" t="s">
        <v>3456</v>
      </c>
      <c r="B93" s="3" t="s">
        <v>3457</v>
      </c>
      <c r="C93" s="3">
        <v>1</v>
      </c>
      <c r="D93" s="13" t="s">
        <v>3458</v>
      </c>
      <c r="E93" s="13" t="s">
        <v>629</v>
      </c>
      <c r="F93" s="13" t="s">
        <v>630</v>
      </c>
      <c r="G93" s="3" t="s">
        <v>10</v>
      </c>
      <c r="H93" s="12" t="s">
        <v>396</v>
      </c>
      <c r="I93" s="15" t="s">
        <v>396</v>
      </c>
      <c r="J93" s="44" t="s">
        <v>630</v>
      </c>
      <c r="K93" s="55" t="s">
        <v>631</v>
      </c>
      <c r="L93" s="10">
        <v>75000</v>
      </c>
      <c r="M93" s="10">
        <v>0</v>
      </c>
      <c r="N93" s="10">
        <v>75000</v>
      </c>
      <c r="O9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3" s="10">
        <v>18750</v>
      </c>
      <c r="Q93" s="10">
        <v>0</v>
      </c>
      <c r="R93" s="10">
        <v>18750</v>
      </c>
      <c r="S93" s="10">
        <f>SUM(Table3[[#This Row],[2nd Apportionment A-G Access Grant Res. Code 7412, PCA 25580]:[2nd Apportionment A-G Learning Loss Mitigation Grant Res. Code 7413, PCA 25635]])</f>
        <v>37500</v>
      </c>
    </row>
    <row r="94" spans="1:19" x14ac:dyDescent="0.2">
      <c r="A94" s="14" t="s">
        <v>3456</v>
      </c>
      <c r="B94" s="3" t="s">
        <v>3457</v>
      </c>
      <c r="C94" s="3">
        <v>1</v>
      </c>
      <c r="D94" s="13" t="s">
        <v>3459</v>
      </c>
      <c r="E94" s="13" t="s">
        <v>629</v>
      </c>
      <c r="F94" s="13" t="s">
        <v>632</v>
      </c>
      <c r="G94" s="3" t="s">
        <v>10</v>
      </c>
      <c r="H94" s="12" t="s">
        <v>396</v>
      </c>
      <c r="I94" s="15" t="s">
        <v>396</v>
      </c>
      <c r="J94" s="44" t="s">
        <v>632</v>
      </c>
      <c r="K94" s="55" t="s">
        <v>633</v>
      </c>
      <c r="L94" s="10">
        <v>185121</v>
      </c>
      <c r="M94" s="10">
        <v>0</v>
      </c>
      <c r="N94" s="10">
        <v>75000</v>
      </c>
      <c r="O9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260121</v>
      </c>
      <c r="P94" s="10">
        <v>46280</v>
      </c>
      <c r="Q94" s="10">
        <v>0</v>
      </c>
      <c r="R94" s="10">
        <v>18750</v>
      </c>
      <c r="S94" s="10">
        <f>SUM(Table3[[#This Row],[2nd Apportionment A-G Access Grant Res. Code 7412, PCA 25580]:[2nd Apportionment A-G Learning Loss Mitigation Grant Res. Code 7413, PCA 25635]])</f>
        <v>65030</v>
      </c>
    </row>
    <row r="95" spans="1:19" x14ac:dyDescent="0.2">
      <c r="A95" s="14" t="s">
        <v>3456</v>
      </c>
      <c r="B95" s="3" t="s">
        <v>3457</v>
      </c>
      <c r="C95" s="3">
        <v>1</v>
      </c>
      <c r="D95" s="13" t="s">
        <v>3460</v>
      </c>
      <c r="E95" s="13" t="s">
        <v>629</v>
      </c>
      <c r="F95" s="13" t="s">
        <v>630</v>
      </c>
      <c r="G95" s="3" t="s">
        <v>634</v>
      </c>
      <c r="H95" s="12" t="s">
        <v>635</v>
      </c>
      <c r="I95" s="15" t="s">
        <v>412</v>
      </c>
      <c r="J95" s="44" t="s">
        <v>630</v>
      </c>
      <c r="K95" s="55" t="s">
        <v>636</v>
      </c>
      <c r="L95" s="10">
        <v>75000</v>
      </c>
      <c r="M95" s="10">
        <v>0</v>
      </c>
      <c r="N95" s="10">
        <v>75000</v>
      </c>
      <c r="O9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5" s="10">
        <v>18750</v>
      </c>
      <c r="Q95" s="10">
        <v>0</v>
      </c>
      <c r="R95" s="10">
        <v>18750</v>
      </c>
      <c r="S95" s="10">
        <f>SUM(Table3[[#This Row],[2nd Apportionment A-G Access Grant Res. Code 7412, PCA 25580]:[2nd Apportionment A-G Learning Loss Mitigation Grant Res. Code 7413, PCA 25635]])</f>
        <v>37500</v>
      </c>
    </row>
    <row r="96" spans="1:19" x14ac:dyDescent="0.2">
      <c r="A96" s="14" t="s">
        <v>3456</v>
      </c>
      <c r="B96" s="3" t="s">
        <v>3457</v>
      </c>
      <c r="C96" s="3">
        <v>1</v>
      </c>
      <c r="D96" s="13" t="s">
        <v>3461</v>
      </c>
      <c r="E96" s="13" t="s">
        <v>629</v>
      </c>
      <c r="F96" s="13" t="s">
        <v>632</v>
      </c>
      <c r="G96" s="3" t="s">
        <v>637</v>
      </c>
      <c r="H96" s="12" t="s">
        <v>638</v>
      </c>
      <c r="I96" s="15" t="s">
        <v>416</v>
      </c>
      <c r="J96" s="44" t="s">
        <v>639</v>
      </c>
      <c r="K96" s="55" t="s">
        <v>640</v>
      </c>
      <c r="L96" s="10">
        <v>0</v>
      </c>
      <c r="M96" s="10">
        <v>0</v>
      </c>
      <c r="N96" s="10">
        <v>75000</v>
      </c>
      <c r="O9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96" s="10">
        <v>0</v>
      </c>
      <c r="Q96" s="10">
        <v>0</v>
      </c>
      <c r="R96" s="10">
        <v>18750</v>
      </c>
      <c r="S96" s="10">
        <f>SUM(Table3[[#This Row],[2nd Apportionment A-G Access Grant Res. Code 7412, PCA 25580]:[2nd Apportionment A-G Learning Loss Mitigation Grant Res. Code 7413, PCA 25635]])</f>
        <v>18750</v>
      </c>
    </row>
    <row r="97" spans="1:19" x14ac:dyDescent="0.2">
      <c r="A97" s="14" t="s">
        <v>52</v>
      </c>
      <c r="B97" s="3" t="s">
        <v>53</v>
      </c>
      <c r="C97" s="3">
        <v>1</v>
      </c>
      <c r="D97" s="13" t="s">
        <v>3462</v>
      </c>
      <c r="E97" s="13" t="s">
        <v>54</v>
      </c>
      <c r="F97" s="13" t="s">
        <v>55</v>
      </c>
      <c r="G97" s="3" t="s">
        <v>10</v>
      </c>
      <c r="H97" s="12" t="s">
        <v>396</v>
      </c>
      <c r="I97" s="15" t="s">
        <v>396</v>
      </c>
      <c r="J97" s="44" t="s">
        <v>55</v>
      </c>
      <c r="K97" s="55" t="s">
        <v>56</v>
      </c>
      <c r="L97" s="10">
        <v>75000</v>
      </c>
      <c r="M97" s="10">
        <v>0</v>
      </c>
      <c r="N97" s="10">
        <v>75000</v>
      </c>
      <c r="O9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7" s="10">
        <v>18750</v>
      </c>
      <c r="Q97" s="10">
        <v>0</v>
      </c>
      <c r="R97" s="10">
        <v>18750</v>
      </c>
      <c r="S97" s="10">
        <f>SUM(Table3[[#This Row],[2nd Apportionment A-G Access Grant Res. Code 7412, PCA 25580]:[2nd Apportionment A-G Learning Loss Mitigation Grant Res. Code 7413, PCA 25635]])</f>
        <v>37500</v>
      </c>
    </row>
    <row r="98" spans="1:19" x14ac:dyDescent="0.2">
      <c r="A98" s="14" t="s">
        <v>52</v>
      </c>
      <c r="B98" s="3" t="s">
        <v>53</v>
      </c>
      <c r="C98" s="3">
        <v>1</v>
      </c>
      <c r="D98" s="13" t="s">
        <v>3463</v>
      </c>
      <c r="E98" s="13" t="s">
        <v>54</v>
      </c>
      <c r="F98" s="13" t="s">
        <v>57</v>
      </c>
      <c r="G98" s="3" t="s">
        <v>10</v>
      </c>
      <c r="H98" s="12" t="s">
        <v>396</v>
      </c>
      <c r="I98" s="15" t="s">
        <v>396</v>
      </c>
      <c r="J98" s="44" t="s">
        <v>57</v>
      </c>
      <c r="K98" s="55" t="s">
        <v>58</v>
      </c>
      <c r="L98" s="10">
        <v>446103</v>
      </c>
      <c r="M98" s="10">
        <v>0</v>
      </c>
      <c r="N98" s="10">
        <v>167242</v>
      </c>
      <c r="O9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613345</v>
      </c>
      <c r="P98" s="10">
        <v>111526</v>
      </c>
      <c r="Q98" s="10">
        <v>0</v>
      </c>
      <c r="R98" s="10">
        <v>41810</v>
      </c>
      <c r="S98" s="10">
        <f>SUM(Table3[[#This Row],[2nd Apportionment A-G Access Grant Res. Code 7412, PCA 25580]:[2nd Apportionment A-G Learning Loss Mitigation Grant Res. Code 7413, PCA 25635]])</f>
        <v>153336</v>
      </c>
    </row>
    <row r="99" spans="1:19" x14ac:dyDescent="0.2">
      <c r="A99" s="14" t="s">
        <v>52</v>
      </c>
      <c r="B99" s="3" t="s">
        <v>53</v>
      </c>
      <c r="C99" s="3">
        <v>1</v>
      </c>
      <c r="D99" s="13" t="s">
        <v>3464</v>
      </c>
      <c r="E99" s="13" t="s">
        <v>54</v>
      </c>
      <c r="F99" s="13" t="s">
        <v>641</v>
      </c>
      <c r="G99" s="3" t="s">
        <v>10</v>
      </c>
      <c r="H99" s="12" t="s">
        <v>396</v>
      </c>
      <c r="I99" s="15" t="s">
        <v>396</v>
      </c>
      <c r="J99" s="44" t="s">
        <v>641</v>
      </c>
      <c r="K99" s="55" t="s">
        <v>642</v>
      </c>
      <c r="L99" s="10">
        <v>182291</v>
      </c>
      <c r="M99" s="10">
        <v>0</v>
      </c>
      <c r="N99" s="10">
        <v>75000</v>
      </c>
      <c r="O9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257291</v>
      </c>
      <c r="P99" s="10">
        <v>45573</v>
      </c>
      <c r="Q99" s="10">
        <v>0</v>
      </c>
      <c r="R99" s="10">
        <v>18750</v>
      </c>
      <c r="S99" s="10">
        <f>SUM(Table3[[#This Row],[2nd Apportionment A-G Access Grant Res. Code 7412, PCA 25580]:[2nd Apportionment A-G Learning Loss Mitigation Grant Res. Code 7413, PCA 25635]])</f>
        <v>64323</v>
      </c>
    </row>
    <row r="100" spans="1:19" x14ac:dyDescent="0.2">
      <c r="A100" s="14" t="s">
        <v>52</v>
      </c>
      <c r="B100" s="3" t="s">
        <v>53</v>
      </c>
      <c r="C100" s="3">
        <v>1</v>
      </c>
      <c r="D100" s="13" t="s">
        <v>3465</v>
      </c>
      <c r="E100" s="13" t="s">
        <v>54</v>
      </c>
      <c r="F100" s="13" t="s">
        <v>59</v>
      </c>
      <c r="G100" s="3" t="s">
        <v>10</v>
      </c>
      <c r="H100" s="12" t="s">
        <v>396</v>
      </c>
      <c r="I100" s="15" t="s">
        <v>396</v>
      </c>
      <c r="J100" s="44" t="s">
        <v>59</v>
      </c>
      <c r="K100" s="55" t="s">
        <v>60</v>
      </c>
      <c r="L100" s="10">
        <v>33118</v>
      </c>
      <c r="M100" s="10">
        <v>0</v>
      </c>
      <c r="N100" s="10">
        <v>12416</v>
      </c>
      <c r="O10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45534</v>
      </c>
      <c r="P100" s="10">
        <v>8279</v>
      </c>
      <c r="Q100" s="10">
        <v>0</v>
      </c>
      <c r="R100" s="10">
        <v>3104</v>
      </c>
      <c r="S100" s="10">
        <f>SUM(Table3[[#This Row],[2nd Apportionment A-G Access Grant Res. Code 7412, PCA 25580]:[2nd Apportionment A-G Learning Loss Mitigation Grant Res. Code 7413, PCA 25635]])</f>
        <v>11383</v>
      </c>
    </row>
    <row r="101" spans="1:19" ht="30" x14ac:dyDescent="0.2">
      <c r="A101" s="14" t="s">
        <v>52</v>
      </c>
      <c r="B101" s="3" t="s">
        <v>53</v>
      </c>
      <c r="C101" s="3">
        <v>1</v>
      </c>
      <c r="D101" s="13" t="s">
        <v>3466</v>
      </c>
      <c r="E101" s="13" t="s">
        <v>54</v>
      </c>
      <c r="F101" s="13" t="s">
        <v>55</v>
      </c>
      <c r="G101" s="3" t="s">
        <v>643</v>
      </c>
      <c r="H101" s="12" t="s">
        <v>644</v>
      </c>
      <c r="I101" s="15" t="s">
        <v>412</v>
      </c>
      <c r="J101" s="44" t="s">
        <v>55</v>
      </c>
      <c r="K101" s="55" t="s">
        <v>645</v>
      </c>
      <c r="L101" s="10">
        <v>26608</v>
      </c>
      <c r="M101" s="10">
        <v>0</v>
      </c>
      <c r="N101" s="10">
        <v>9975</v>
      </c>
      <c r="O10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36583</v>
      </c>
      <c r="P101" s="10">
        <v>6652</v>
      </c>
      <c r="Q101" s="10">
        <v>0</v>
      </c>
      <c r="R101" s="10">
        <v>2494</v>
      </c>
      <c r="S101" s="10">
        <f>SUM(Table3[[#This Row],[2nd Apportionment A-G Access Grant Res. Code 7412, PCA 25580]:[2nd Apportionment A-G Learning Loss Mitigation Grant Res. Code 7413, PCA 25635]])</f>
        <v>9146</v>
      </c>
    </row>
    <row r="102" spans="1:19" x14ac:dyDescent="0.2">
      <c r="A102" s="14" t="s">
        <v>52</v>
      </c>
      <c r="B102" s="3" t="s">
        <v>53</v>
      </c>
      <c r="C102" s="3">
        <v>1</v>
      </c>
      <c r="D102" s="13" t="s">
        <v>3467</v>
      </c>
      <c r="E102" s="13" t="s">
        <v>54</v>
      </c>
      <c r="F102" s="13" t="s">
        <v>55</v>
      </c>
      <c r="G102" s="3" t="s">
        <v>646</v>
      </c>
      <c r="H102" s="12" t="s">
        <v>647</v>
      </c>
      <c r="I102" s="15" t="s">
        <v>412</v>
      </c>
      <c r="J102" s="44" t="s">
        <v>55</v>
      </c>
      <c r="K102" s="55" t="s">
        <v>648</v>
      </c>
      <c r="L102" s="10">
        <v>18682</v>
      </c>
      <c r="M102" s="10">
        <v>0</v>
      </c>
      <c r="N102" s="10">
        <v>7004</v>
      </c>
      <c r="O10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25686</v>
      </c>
      <c r="P102" s="10">
        <v>4670</v>
      </c>
      <c r="Q102" s="10">
        <v>0</v>
      </c>
      <c r="R102" s="10">
        <v>1751</v>
      </c>
      <c r="S102" s="10">
        <f>SUM(Table3[[#This Row],[2nd Apportionment A-G Access Grant Res. Code 7412, PCA 25580]:[2nd Apportionment A-G Learning Loss Mitigation Grant Res. Code 7413, PCA 25635]])</f>
        <v>6421</v>
      </c>
    </row>
    <row r="103" spans="1:19" x14ac:dyDescent="0.2">
      <c r="A103" s="14" t="s">
        <v>52</v>
      </c>
      <c r="B103" s="3" t="s">
        <v>53</v>
      </c>
      <c r="C103" s="3">
        <v>1</v>
      </c>
      <c r="D103" s="13" t="s">
        <v>3468</v>
      </c>
      <c r="E103" s="13" t="s">
        <v>54</v>
      </c>
      <c r="F103" s="13" t="s">
        <v>57</v>
      </c>
      <c r="G103" s="3" t="s">
        <v>649</v>
      </c>
      <c r="H103" s="12" t="s">
        <v>650</v>
      </c>
      <c r="I103" s="15" t="s">
        <v>412</v>
      </c>
      <c r="J103" s="44" t="s">
        <v>57</v>
      </c>
      <c r="K103" s="55" t="s">
        <v>651</v>
      </c>
      <c r="L103" s="10">
        <v>6793</v>
      </c>
      <c r="M103" s="10">
        <v>0</v>
      </c>
      <c r="N103" s="10">
        <v>2547</v>
      </c>
      <c r="O10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9340</v>
      </c>
      <c r="P103" s="10">
        <v>1698</v>
      </c>
      <c r="Q103" s="10">
        <v>0</v>
      </c>
      <c r="R103" s="10">
        <v>637</v>
      </c>
      <c r="S103" s="10">
        <f>SUM(Table3[[#This Row],[2nd Apportionment A-G Access Grant Res. Code 7412, PCA 25580]:[2nd Apportionment A-G Learning Loss Mitigation Grant Res. Code 7413, PCA 25635]])</f>
        <v>2335</v>
      </c>
    </row>
    <row r="104" spans="1:19" x14ac:dyDescent="0.2">
      <c r="A104" s="14" t="s">
        <v>52</v>
      </c>
      <c r="B104" s="3" t="s">
        <v>53</v>
      </c>
      <c r="C104" s="3">
        <v>1</v>
      </c>
      <c r="D104" s="13" t="s">
        <v>3469</v>
      </c>
      <c r="E104" s="13" t="s">
        <v>54</v>
      </c>
      <c r="F104" s="13" t="s">
        <v>59</v>
      </c>
      <c r="G104" s="3" t="s">
        <v>652</v>
      </c>
      <c r="H104" s="12" t="s">
        <v>653</v>
      </c>
      <c r="I104" s="15" t="s">
        <v>412</v>
      </c>
      <c r="J104" s="44" t="s">
        <v>59</v>
      </c>
      <c r="K104" s="55" t="s">
        <v>654</v>
      </c>
      <c r="L104" s="10">
        <v>9624</v>
      </c>
      <c r="M104" s="10">
        <v>0</v>
      </c>
      <c r="N104" s="10">
        <v>3608</v>
      </c>
      <c r="O10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13232</v>
      </c>
      <c r="P104" s="10">
        <v>2406</v>
      </c>
      <c r="Q104" s="10">
        <v>0</v>
      </c>
      <c r="R104" s="10">
        <v>902</v>
      </c>
      <c r="S104" s="10">
        <f>SUM(Table3[[#This Row],[2nd Apportionment A-G Access Grant Res. Code 7412, PCA 25580]:[2nd Apportionment A-G Learning Loss Mitigation Grant Res. Code 7413, PCA 25635]])</f>
        <v>3308</v>
      </c>
    </row>
    <row r="105" spans="1:19" x14ac:dyDescent="0.2">
      <c r="A105" s="14" t="s">
        <v>52</v>
      </c>
      <c r="B105" s="3" t="s">
        <v>53</v>
      </c>
      <c r="C105" s="3">
        <v>1</v>
      </c>
      <c r="D105" s="13" t="s">
        <v>3470</v>
      </c>
      <c r="E105" s="13" t="s">
        <v>54</v>
      </c>
      <c r="F105" s="13" t="s">
        <v>55</v>
      </c>
      <c r="G105" s="3" t="s">
        <v>655</v>
      </c>
      <c r="H105" s="12" t="s">
        <v>656</v>
      </c>
      <c r="I105" s="15" t="s">
        <v>416</v>
      </c>
      <c r="J105" s="44" t="s">
        <v>657</v>
      </c>
      <c r="K105" s="55" t="s">
        <v>658</v>
      </c>
      <c r="L105" s="10">
        <v>0</v>
      </c>
      <c r="M105" s="10">
        <v>0</v>
      </c>
      <c r="N105" s="10">
        <v>1380</v>
      </c>
      <c r="O10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1380</v>
      </c>
      <c r="P105" s="10">
        <v>0</v>
      </c>
      <c r="Q105" s="10">
        <v>0</v>
      </c>
      <c r="R105" s="10">
        <v>345</v>
      </c>
      <c r="S105" s="10">
        <f>SUM(Table3[[#This Row],[2nd Apportionment A-G Access Grant Res. Code 7412, PCA 25580]:[2nd Apportionment A-G Learning Loss Mitigation Grant Res. Code 7413, PCA 25635]])</f>
        <v>345</v>
      </c>
    </row>
    <row r="106" spans="1:19" x14ac:dyDescent="0.2">
      <c r="A106" s="14" t="s">
        <v>52</v>
      </c>
      <c r="B106" s="3" t="s">
        <v>53</v>
      </c>
      <c r="C106" s="3">
        <v>1</v>
      </c>
      <c r="D106" s="13" t="s">
        <v>3471</v>
      </c>
      <c r="E106" s="13" t="s">
        <v>54</v>
      </c>
      <c r="F106" s="13" t="s">
        <v>659</v>
      </c>
      <c r="G106" s="3" t="s">
        <v>660</v>
      </c>
      <c r="H106" s="12" t="s">
        <v>661</v>
      </c>
      <c r="I106" s="15" t="s">
        <v>416</v>
      </c>
      <c r="J106" s="44" t="s">
        <v>662</v>
      </c>
      <c r="K106" s="55" t="s">
        <v>663</v>
      </c>
      <c r="L106" s="10">
        <v>25192</v>
      </c>
      <c r="M106" s="10">
        <v>0</v>
      </c>
      <c r="N106" s="10">
        <v>9445</v>
      </c>
      <c r="O10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34637</v>
      </c>
      <c r="P106" s="10">
        <v>6298</v>
      </c>
      <c r="Q106" s="10">
        <v>0</v>
      </c>
      <c r="R106" s="10">
        <v>2361</v>
      </c>
      <c r="S106" s="10">
        <f>SUM(Table3[[#This Row],[2nd Apportionment A-G Access Grant Res. Code 7412, PCA 25580]:[2nd Apportionment A-G Learning Loss Mitigation Grant Res. Code 7413, PCA 25635]])</f>
        <v>8659</v>
      </c>
    </row>
    <row r="107" spans="1:19" x14ac:dyDescent="0.2">
      <c r="A107" s="14" t="s">
        <v>52</v>
      </c>
      <c r="B107" s="3" t="s">
        <v>53</v>
      </c>
      <c r="C107" s="3">
        <v>1</v>
      </c>
      <c r="D107" s="13" t="s">
        <v>3472</v>
      </c>
      <c r="E107" s="13" t="s">
        <v>54</v>
      </c>
      <c r="F107" s="13" t="s">
        <v>659</v>
      </c>
      <c r="G107" s="3" t="s">
        <v>664</v>
      </c>
      <c r="H107" s="12" t="s">
        <v>665</v>
      </c>
      <c r="I107" s="15" t="s">
        <v>416</v>
      </c>
      <c r="J107" s="44" t="s">
        <v>666</v>
      </c>
      <c r="K107" s="55" t="s">
        <v>667</v>
      </c>
      <c r="L107" s="10">
        <v>47554</v>
      </c>
      <c r="M107" s="10">
        <v>0</v>
      </c>
      <c r="N107" s="10">
        <v>17828</v>
      </c>
      <c r="O10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65382</v>
      </c>
      <c r="P107" s="10">
        <v>11888</v>
      </c>
      <c r="Q107" s="10">
        <v>0</v>
      </c>
      <c r="R107" s="10">
        <v>4457</v>
      </c>
      <c r="S107" s="10">
        <f>SUM(Table3[[#This Row],[2nd Apportionment A-G Access Grant Res. Code 7412, PCA 25580]:[2nd Apportionment A-G Learning Loss Mitigation Grant Res. Code 7413, PCA 25635]])</f>
        <v>16345</v>
      </c>
    </row>
    <row r="108" spans="1:19" x14ac:dyDescent="0.2">
      <c r="A108" s="14" t="s">
        <v>61</v>
      </c>
      <c r="B108" s="3" t="s">
        <v>62</v>
      </c>
      <c r="C108" s="3">
        <v>10</v>
      </c>
      <c r="D108" s="13" t="s">
        <v>3473</v>
      </c>
      <c r="E108" s="13" t="s">
        <v>63</v>
      </c>
      <c r="F108" s="13" t="s">
        <v>668</v>
      </c>
      <c r="G108" s="3" t="s">
        <v>10</v>
      </c>
      <c r="H108" s="12" t="s">
        <v>396</v>
      </c>
      <c r="I108" s="15" t="s">
        <v>396</v>
      </c>
      <c r="J108" s="44" t="s">
        <v>668</v>
      </c>
      <c r="K108" s="55" t="s">
        <v>669</v>
      </c>
      <c r="L108" s="10">
        <v>100203</v>
      </c>
      <c r="M108" s="10">
        <v>0</v>
      </c>
      <c r="N108" s="10">
        <v>75000</v>
      </c>
      <c r="O10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175203</v>
      </c>
      <c r="P108" s="10">
        <v>25051</v>
      </c>
      <c r="Q108" s="10">
        <v>0</v>
      </c>
      <c r="R108" s="10">
        <v>18750</v>
      </c>
      <c r="S108" s="10">
        <f>SUM(Table3[[#This Row],[2nd Apportionment A-G Access Grant Res. Code 7412, PCA 25580]:[2nd Apportionment A-G Learning Loss Mitigation Grant Res. Code 7413, PCA 25635]])</f>
        <v>43801</v>
      </c>
    </row>
    <row r="109" spans="1:19" x14ac:dyDescent="0.2">
      <c r="A109" s="14" t="s">
        <v>61</v>
      </c>
      <c r="B109" s="3" t="s">
        <v>62</v>
      </c>
      <c r="C109" s="3">
        <v>10</v>
      </c>
      <c r="D109" s="13" t="s">
        <v>3474</v>
      </c>
      <c r="E109" s="13" t="s">
        <v>63</v>
      </c>
      <c r="F109" s="13" t="s">
        <v>670</v>
      </c>
      <c r="G109" s="3" t="s">
        <v>10</v>
      </c>
      <c r="H109" s="12" t="s">
        <v>396</v>
      </c>
      <c r="I109" s="15" t="s">
        <v>396</v>
      </c>
      <c r="J109" s="44" t="s">
        <v>670</v>
      </c>
      <c r="K109" s="55" t="s">
        <v>671</v>
      </c>
      <c r="L109" s="10">
        <v>1974062</v>
      </c>
      <c r="M109" s="10">
        <v>0</v>
      </c>
      <c r="N109" s="10">
        <v>740067</v>
      </c>
      <c r="O10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2714129</v>
      </c>
      <c r="P109" s="10">
        <v>493515</v>
      </c>
      <c r="Q109" s="10">
        <v>0</v>
      </c>
      <c r="R109" s="10">
        <v>185017</v>
      </c>
      <c r="S109" s="10">
        <f>SUM(Table3[[#This Row],[2nd Apportionment A-G Access Grant Res. Code 7412, PCA 25580]:[2nd Apportionment A-G Learning Loss Mitigation Grant Res. Code 7413, PCA 25635]])</f>
        <v>678532</v>
      </c>
    </row>
    <row r="110" spans="1:19" x14ac:dyDescent="0.2">
      <c r="A110" s="14" t="s">
        <v>61</v>
      </c>
      <c r="B110" s="3" t="s">
        <v>62</v>
      </c>
      <c r="C110" s="3">
        <v>10</v>
      </c>
      <c r="D110" s="13" t="s">
        <v>3475</v>
      </c>
      <c r="E110" s="13" t="s">
        <v>63</v>
      </c>
      <c r="F110" s="13" t="s">
        <v>64</v>
      </c>
      <c r="G110" s="3" t="s">
        <v>10</v>
      </c>
      <c r="H110" s="12" t="s">
        <v>396</v>
      </c>
      <c r="I110" s="15" t="s">
        <v>396</v>
      </c>
      <c r="J110" s="44" t="s">
        <v>64</v>
      </c>
      <c r="K110" s="55" t="s">
        <v>65</v>
      </c>
      <c r="L110" s="10">
        <v>327218</v>
      </c>
      <c r="M110" s="10">
        <v>0</v>
      </c>
      <c r="N110" s="10">
        <v>122672</v>
      </c>
      <c r="O11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449890</v>
      </c>
      <c r="P110" s="10">
        <v>81804</v>
      </c>
      <c r="Q110" s="10">
        <v>0</v>
      </c>
      <c r="R110" s="10">
        <v>30668</v>
      </c>
      <c r="S110" s="10">
        <f>SUM(Table3[[#This Row],[2nd Apportionment A-G Access Grant Res. Code 7412, PCA 25580]:[2nd Apportionment A-G Learning Loss Mitigation Grant Res. Code 7413, PCA 25635]])</f>
        <v>112472</v>
      </c>
    </row>
    <row r="111" spans="1:19" x14ac:dyDescent="0.2">
      <c r="A111" s="14" t="s">
        <v>61</v>
      </c>
      <c r="B111" s="3" t="s">
        <v>62</v>
      </c>
      <c r="C111" s="3">
        <v>10</v>
      </c>
      <c r="D111" s="13" t="s">
        <v>3476</v>
      </c>
      <c r="E111" s="13" t="s">
        <v>63</v>
      </c>
      <c r="F111" s="13" t="s">
        <v>66</v>
      </c>
      <c r="G111" s="3" t="s">
        <v>10</v>
      </c>
      <c r="H111" s="12" t="s">
        <v>396</v>
      </c>
      <c r="I111" s="15" t="s">
        <v>396</v>
      </c>
      <c r="J111" s="44" t="s">
        <v>66</v>
      </c>
      <c r="K111" s="55" t="s">
        <v>67</v>
      </c>
      <c r="L111" s="10">
        <v>172667</v>
      </c>
      <c r="M111" s="10">
        <v>0</v>
      </c>
      <c r="N111" s="10">
        <v>75000</v>
      </c>
      <c r="O11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247667</v>
      </c>
      <c r="P111" s="10">
        <v>43167</v>
      </c>
      <c r="Q111" s="10">
        <v>0</v>
      </c>
      <c r="R111" s="10">
        <v>18750</v>
      </c>
      <c r="S111" s="10">
        <f>SUM(Table3[[#This Row],[2nd Apportionment A-G Access Grant Res. Code 7412, PCA 25580]:[2nd Apportionment A-G Learning Loss Mitigation Grant Res. Code 7413, PCA 25635]])</f>
        <v>61917</v>
      </c>
    </row>
    <row r="112" spans="1:19" x14ac:dyDescent="0.2">
      <c r="A112" s="14" t="s">
        <v>61</v>
      </c>
      <c r="B112" s="3" t="s">
        <v>62</v>
      </c>
      <c r="C112" s="3">
        <v>10</v>
      </c>
      <c r="D112" s="13" t="s">
        <v>3477</v>
      </c>
      <c r="E112" s="13" t="s">
        <v>63</v>
      </c>
      <c r="F112" s="13" t="s">
        <v>672</v>
      </c>
      <c r="G112" s="3" t="s">
        <v>10</v>
      </c>
      <c r="H112" s="12" t="s">
        <v>396</v>
      </c>
      <c r="I112" s="15" t="s">
        <v>396</v>
      </c>
      <c r="J112" s="44" t="s">
        <v>672</v>
      </c>
      <c r="K112" s="55" t="s">
        <v>673</v>
      </c>
      <c r="L112" s="10">
        <v>4701064</v>
      </c>
      <c r="M112" s="10">
        <v>0</v>
      </c>
      <c r="N112" s="10">
        <v>1762409</v>
      </c>
      <c r="O11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6463473</v>
      </c>
      <c r="P112" s="10">
        <v>1175266</v>
      </c>
      <c r="Q112" s="10">
        <v>0</v>
      </c>
      <c r="R112" s="10">
        <v>440602</v>
      </c>
      <c r="S112" s="10">
        <f>SUM(Table3[[#This Row],[2nd Apportionment A-G Access Grant Res. Code 7412, PCA 25580]:[2nd Apportionment A-G Learning Loss Mitigation Grant Res. Code 7413, PCA 25635]])</f>
        <v>1615868</v>
      </c>
    </row>
    <row r="113" spans="1:19" x14ac:dyDescent="0.2">
      <c r="A113" s="14" t="s">
        <v>61</v>
      </c>
      <c r="B113" s="3" t="s">
        <v>62</v>
      </c>
      <c r="C113" s="3">
        <v>10</v>
      </c>
      <c r="D113" s="13" t="s">
        <v>3478</v>
      </c>
      <c r="E113" s="13" t="s">
        <v>63</v>
      </c>
      <c r="F113" s="13" t="s">
        <v>674</v>
      </c>
      <c r="G113" s="3" t="s">
        <v>10</v>
      </c>
      <c r="H113" s="12" t="s">
        <v>396</v>
      </c>
      <c r="I113" s="15" t="s">
        <v>396</v>
      </c>
      <c r="J113" s="44" t="s">
        <v>674</v>
      </c>
      <c r="K113" s="55" t="s">
        <v>675</v>
      </c>
      <c r="L113" s="10">
        <v>204086</v>
      </c>
      <c r="M113" s="10">
        <v>0</v>
      </c>
      <c r="N113" s="10">
        <v>76511</v>
      </c>
      <c r="O11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280597</v>
      </c>
      <c r="P113" s="10">
        <v>51021</v>
      </c>
      <c r="Q113" s="10">
        <v>0</v>
      </c>
      <c r="R113" s="10">
        <v>19128</v>
      </c>
      <c r="S113" s="10">
        <f>SUM(Table3[[#This Row],[2nd Apportionment A-G Access Grant Res. Code 7412, PCA 25580]:[2nd Apportionment A-G Learning Loss Mitigation Grant Res. Code 7413, PCA 25635]])</f>
        <v>70149</v>
      </c>
    </row>
    <row r="114" spans="1:19" x14ac:dyDescent="0.2">
      <c r="A114" s="14" t="s">
        <v>61</v>
      </c>
      <c r="B114" s="3" t="s">
        <v>62</v>
      </c>
      <c r="C114" s="3">
        <v>10</v>
      </c>
      <c r="D114" s="13" t="s">
        <v>3479</v>
      </c>
      <c r="E114" s="13" t="s">
        <v>63</v>
      </c>
      <c r="F114" s="13" t="s">
        <v>676</v>
      </c>
      <c r="G114" s="3" t="s">
        <v>10</v>
      </c>
      <c r="H114" s="12" t="s">
        <v>396</v>
      </c>
      <c r="I114" s="15" t="s">
        <v>396</v>
      </c>
      <c r="J114" s="44" t="s">
        <v>676</v>
      </c>
      <c r="K114" s="55" t="s">
        <v>677</v>
      </c>
      <c r="L114" s="10">
        <v>671136</v>
      </c>
      <c r="M114" s="10">
        <v>0</v>
      </c>
      <c r="N114" s="10">
        <v>251606</v>
      </c>
      <c r="O11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922742</v>
      </c>
      <c r="P114" s="10">
        <v>167784</v>
      </c>
      <c r="Q114" s="10">
        <v>0</v>
      </c>
      <c r="R114" s="10">
        <v>62901</v>
      </c>
      <c r="S114" s="10">
        <f>SUM(Table3[[#This Row],[2nd Apportionment A-G Access Grant Res. Code 7412, PCA 25580]:[2nd Apportionment A-G Learning Loss Mitigation Grant Res. Code 7413, PCA 25635]])</f>
        <v>230685</v>
      </c>
    </row>
    <row r="115" spans="1:19" x14ac:dyDescent="0.2">
      <c r="A115" s="14" t="s">
        <v>61</v>
      </c>
      <c r="B115" s="3" t="s">
        <v>62</v>
      </c>
      <c r="C115" s="3">
        <v>10</v>
      </c>
      <c r="D115" s="13" t="s">
        <v>3480</v>
      </c>
      <c r="E115" s="13" t="s">
        <v>63</v>
      </c>
      <c r="F115" s="13" t="s">
        <v>678</v>
      </c>
      <c r="G115" s="3" t="s">
        <v>10</v>
      </c>
      <c r="H115" s="12" t="s">
        <v>396</v>
      </c>
      <c r="I115" s="15" t="s">
        <v>396</v>
      </c>
      <c r="J115" s="44" t="s">
        <v>678</v>
      </c>
      <c r="K115" s="55" t="s">
        <v>679</v>
      </c>
      <c r="L115" s="10">
        <v>0</v>
      </c>
      <c r="M115" s="10">
        <v>87836</v>
      </c>
      <c r="N115" s="10">
        <v>75000</v>
      </c>
      <c r="O11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162836</v>
      </c>
      <c r="P115" s="10">
        <v>0</v>
      </c>
      <c r="Q115" s="10">
        <v>21959</v>
      </c>
      <c r="R115" s="10">
        <v>18750</v>
      </c>
      <c r="S115" s="10">
        <f>SUM(Table3[[#This Row],[2nd Apportionment A-G Access Grant Res. Code 7412, PCA 25580]:[2nd Apportionment A-G Learning Loss Mitigation Grant Res. Code 7413, PCA 25635]])</f>
        <v>40709</v>
      </c>
    </row>
    <row r="116" spans="1:19" x14ac:dyDescent="0.2">
      <c r="A116" s="14" t="s">
        <v>61</v>
      </c>
      <c r="B116" s="3" t="s">
        <v>62</v>
      </c>
      <c r="C116" s="3">
        <v>10</v>
      </c>
      <c r="D116" s="13" t="s">
        <v>3481</v>
      </c>
      <c r="E116" s="13" t="s">
        <v>63</v>
      </c>
      <c r="F116" s="13" t="s">
        <v>680</v>
      </c>
      <c r="G116" s="3" t="s">
        <v>10</v>
      </c>
      <c r="H116" s="12" t="s">
        <v>396</v>
      </c>
      <c r="I116" s="15" t="s">
        <v>396</v>
      </c>
      <c r="J116" s="44" t="s">
        <v>680</v>
      </c>
      <c r="K116" s="55" t="s">
        <v>681</v>
      </c>
      <c r="L116" s="10">
        <v>280513</v>
      </c>
      <c r="M116" s="10">
        <v>0</v>
      </c>
      <c r="N116" s="10">
        <v>105163</v>
      </c>
      <c r="O11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385676</v>
      </c>
      <c r="P116" s="10">
        <v>70128</v>
      </c>
      <c r="Q116" s="10">
        <v>0</v>
      </c>
      <c r="R116" s="10">
        <v>26291</v>
      </c>
      <c r="S116" s="10">
        <f>SUM(Table3[[#This Row],[2nd Apportionment A-G Access Grant Res. Code 7412, PCA 25580]:[2nd Apportionment A-G Learning Loss Mitigation Grant Res. Code 7413, PCA 25635]])</f>
        <v>96419</v>
      </c>
    </row>
    <row r="117" spans="1:19" x14ac:dyDescent="0.2">
      <c r="A117" s="14" t="s">
        <v>61</v>
      </c>
      <c r="B117" s="3" t="s">
        <v>62</v>
      </c>
      <c r="C117" s="3">
        <v>10</v>
      </c>
      <c r="D117" s="13" t="s">
        <v>3482</v>
      </c>
      <c r="E117" s="13" t="s">
        <v>63</v>
      </c>
      <c r="F117" s="13" t="s">
        <v>682</v>
      </c>
      <c r="G117" s="3" t="s">
        <v>10</v>
      </c>
      <c r="H117" s="12" t="s">
        <v>396</v>
      </c>
      <c r="I117" s="15" t="s">
        <v>396</v>
      </c>
      <c r="J117" s="44" t="s">
        <v>682</v>
      </c>
      <c r="K117" s="55" t="s">
        <v>683</v>
      </c>
      <c r="L117" s="10">
        <v>690384</v>
      </c>
      <c r="M117" s="10">
        <v>0</v>
      </c>
      <c r="N117" s="10">
        <v>258822</v>
      </c>
      <c r="O11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949206</v>
      </c>
      <c r="P117" s="10">
        <v>172596</v>
      </c>
      <c r="Q117" s="10">
        <v>0</v>
      </c>
      <c r="R117" s="10">
        <v>64705</v>
      </c>
      <c r="S117" s="10">
        <f>SUM(Table3[[#This Row],[2nd Apportionment A-G Access Grant Res. Code 7412, PCA 25580]:[2nd Apportionment A-G Learning Loss Mitigation Grant Res. Code 7413, PCA 25635]])</f>
        <v>237301</v>
      </c>
    </row>
    <row r="118" spans="1:19" x14ac:dyDescent="0.2">
      <c r="A118" s="14" t="s">
        <v>61</v>
      </c>
      <c r="B118" s="3" t="s">
        <v>62</v>
      </c>
      <c r="C118" s="3">
        <v>10</v>
      </c>
      <c r="D118" s="13" t="s">
        <v>3483</v>
      </c>
      <c r="E118" s="13" t="s">
        <v>63</v>
      </c>
      <c r="F118" s="13" t="s">
        <v>68</v>
      </c>
      <c r="G118" s="3" t="s">
        <v>10</v>
      </c>
      <c r="H118" s="12" t="s">
        <v>396</v>
      </c>
      <c r="I118" s="15" t="s">
        <v>396</v>
      </c>
      <c r="J118" s="44" t="s">
        <v>68</v>
      </c>
      <c r="K118" s="55" t="s">
        <v>69</v>
      </c>
      <c r="L118" s="10">
        <v>448084</v>
      </c>
      <c r="M118" s="10">
        <v>0</v>
      </c>
      <c r="N118" s="10">
        <v>167985</v>
      </c>
      <c r="O11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616069</v>
      </c>
      <c r="P118" s="10">
        <v>112021</v>
      </c>
      <c r="Q118" s="10">
        <v>0</v>
      </c>
      <c r="R118" s="10">
        <v>41996</v>
      </c>
      <c r="S118" s="10">
        <f>SUM(Table3[[#This Row],[2nd Apportionment A-G Access Grant Res. Code 7412, PCA 25580]:[2nd Apportionment A-G Learning Loss Mitigation Grant Res. Code 7413, PCA 25635]])</f>
        <v>154017</v>
      </c>
    </row>
    <row r="119" spans="1:19" x14ac:dyDescent="0.2">
      <c r="A119" s="14" t="s">
        <v>61</v>
      </c>
      <c r="B119" s="3" t="s">
        <v>62</v>
      </c>
      <c r="C119" s="3">
        <v>10</v>
      </c>
      <c r="D119" s="13" t="s">
        <v>3484</v>
      </c>
      <c r="E119" s="13" t="s">
        <v>63</v>
      </c>
      <c r="F119" s="13" t="s">
        <v>684</v>
      </c>
      <c r="G119" s="3" t="s">
        <v>10</v>
      </c>
      <c r="H119" s="12" t="s">
        <v>396</v>
      </c>
      <c r="I119" s="15" t="s">
        <v>396</v>
      </c>
      <c r="J119" s="44" t="s">
        <v>684</v>
      </c>
      <c r="K119" s="55" t="s">
        <v>685</v>
      </c>
      <c r="L119" s="10">
        <v>169270</v>
      </c>
      <c r="M119" s="10">
        <v>0</v>
      </c>
      <c r="N119" s="10">
        <v>75000</v>
      </c>
      <c r="O11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244270</v>
      </c>
      <c r="P119" s="10">
        <v>42317</v>
      </c>
      <c r="Q119" s="10">
        <v>0</v>
      </c>
      <c r="R119" s="10">
        <v>18750</v>
      </c>
      <c r="S119" s="10">
        <f>SUM(Table3[[#This Row],[2nd Apportionment A-G Access Grant Res. Code 7412, PCA 25580]:[2nd Apportionment A-G Learning Loss Mitigation Grant Res. Code 7413, PCA 25635]])</f>
        <v>61067</v>
      </c>
    </row>
    <row r="120" spans="1:19" x14ac:dyDescent="0.2">
      <c r="A120" s="14" t="s">
        <v>61</v>
      </c>
      <c r="B120" s="3" t="s">
        <v>62</v>
      </c>
      <c r="C120" s="3">
        <v>10</v>
      </c>
      <c r="D120" s="13" t="s">
        <v>3485</v>
      </c>
      <c r="E120" s="13" t="s">
        <v>63</v>
      </c>
      <c r="F120" s="13" t="s">
        <v>686</v>
      </c>
      <c r="G120" s="3" t="s">
        <v>10</v>
      </c>
      <c r="H120" s="12" t="s">
        <v>396</v>
      </c>
      <c r="I120" s="15" t="s">
        <v>396</v>
      </c>
      <c r="J120" s="44" t="s">
        <v>686</v>
      </c>
      <c r="K120" s="55" t="s">
        <v>687</v>
      </c>
      <c r="L120" s="10">
        <v>855408</v>
      </c>
      <c r="M120" s="10">
        <v>0</v>
      </c>
      <c r="N120" s="10">
        <v>320689</v>
      </c>
      <c r="O12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1176097</v>
      </c>
      <c r="P120" s="10">
        <v>213852</v>
      </c>
      <c r="Q120" s="10">
        <v>0</v>
      </c>
      <c r="R120" s="10">
        <v>80172</v>
      </c>
      <c r="S120" s="10">
        <f>SUM(Table3[[#This Row],[2nd Apportionment A-G Access Grant Res. Code 7412, PCA 25580]:[2nd Apportionment A-G Learning Loss Mitigation Grant Res. Code 7413, PCA 25635]])</f>
        <v>294024</v>
      </c>
    </row>
    <row r="121" spans="1:19" x14ac:dyDescent="0.2">
      <c r="A121" s="14" t="s">
        <v>61</v>
      </c>
      <c r="B121" s="3" t="s">
        <v>62</v>
      </c>
      <c r="C121" s="3">
        <v>10</v>
      </c>
      <c r="D121" s="13" t="s">
        <v>3486</v>
      </c>
      <c r="E121" s="13" t="s">
        <v>63</v>
      </c>
      <c r="F121" s="13" t="s">
        <v>688</v>
      </c>
      <c r="G121" s="3" t="s">
        <v>10</v>
      </c>
      <c r="H121" s="12" t="s">
        <v>396</v>
      </c>
      <c r="I121" s="15" t="s">
        <v>396</v>
      </c>
      <c r="J121" s="44" t="s">
        <v>688</v>
      </c>
      <c r="K121" s="55" t="s">
        <v>689</v>
      </c>
      <c r="L121" s="10">
        <v>442989</v>
      </c>
      <c r="M121" s="10">
        <v>0</v>
      </c>
      <c r="N121" s="10">
        <v>166075</v>
      </c>
      <c r="O12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609064</v>
      </c>
      <c r="P121" s="10">
        <v>110747</v>
      </c>
      <c r="Q121" s="10">
        <v>0</v>
      </c>
      <c r="R121" s="10">
        <v>41519</v>
      </c>
      <c r="S121" s="10">
        <f>SUM(Table3[[#This Row],[2nd Apportionment A-G Access Grant Res. Code 7412, PCA 25580]:[2nd Apportionment A-G Learning Loss Mitigation Grant Res. Code 7413, PCA 25635]])</f>
        <v>152266</v>
      </c>
    </row>
    <row r="122" spans="1:19" x14ac:dyDescent="0.2">
      <c r="A122" s="14" t="s">
        <v>61</v>
      </c>
      <c r="B122" s="3" t="s">
        <v>62</v>
      </c>
      <c r="C122" s="3">
        <v>10</v>
      </c>
      <c r="D122" s="13" t="s">
        <v>3487</v>
      </c>
      <c r="E122" s="13" t="s">
        <v>63</v>
      </c>
      <c r="F122" s="13" t="s">
        <v>70</v>
      </c>
      <c r="G122" s="3" t="s">
        <v>10</v>
      </c>
      <c r="H122" s="12" t="s">
        <v>396</v>
      </c>
      <c r="I122" s="15" t="s">
        <v>396</v>
      </c>
      <c r="J122" s="44" t="s">
        <v>70</v>
      </c>
      <c r="K122" s="55" t="s">
        <v>71</v>
      </c>
      <c r="L122" s="10">
        <v>268341</v>
      </c>
      <c r="M122" s="10">
        <v>0</v>
      </c>
      <c r="N122" s="10">
        <v>100600</v>
      </c>
      <c r="O12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368941</v>
      </c>
      <c r="P122" s="10">
        <v>67085</v>
      </c>
      <c r="Q122" s="10">
        <v>0</v>
      </c>
      <c r="R122" s="10">
        <v>25150</v>
      </c>
      <c r="S122" s="10">
        <f>SUM(Table3[[#This Row],[2nd Apportionment A-G Access Grant Res. Code 7412, PCA 25580]:[2nd Apportionment A-G Learning Loss Mitigation Grant Res. Code 7413, PCA 25635]])</f>
        <v>92235</v>
      </c>
    </row>
    <row r="123" spans="1:19" x14ac:dyDescent="0.2">
      <c r="A123" s="14" t="s">
        <v>61</v>
      </c>
      <c r="B123" s="3" t="s">
        <v>62</v>
      </c>
      <c r="C123" s="3">
        <v>10</v>
      </c>
      <c r="D123" s="13" t="s">
        <v>3488</v>
      </c>
      <c r="E123" s="13" t="s">
        <v>63</v>
      </c>
      <c r="F123" s="13" t="s">
        <v>690</v>
      </c>
      <c r="G123" s="3" t="s">
        <v>10</v>
      </c>
      <c r="H123" s="12" t="s">
        <v>396</v>
      </c>
      <c r="I123" s="15" t="s">
        <v>396</v>
      </c>
      <c r="J123" s="44" t="s">
        <v>690</v>
      </c>
      <c r="K123" s="55" t="s">
        <v>691</v>
      </c>
      <c r="L123" s="10">
        <v>140115</v>
      </c>
      <c r="M123" s="10">
        <v>0</v>
      </c>
      <c r="N123" s="10">
        <v>75000</v>
      </c>
      <c r="O12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215115</v>
      </c>
      <c r="P123" s="10">
        <v>35029</v>
      </c>
      <c r="Q123" s="10">
        <v>0</v>
      </c>
      <c r="R123" s="10">
        <v>18750</v>
      </c>
      <c r="S123" s="10">
        <f>SUM(Table3[[#This Row],[2nd Apportionment A-G Access Grant Res. Code 7412, PCA 25580]:[2nd Apportionment A-G Learning Loss Mitigation Grant Res. Code 7413, PCA 25635]])</f>
        <v>53779</v>
      </c>
    </row>
    <row r="124" spans="1:19" x14ac:dyDescent="0.2">
      <c r="A124" s="14" t="s">
        <v>61</v>
      </c>
      <c r="B124" s="3" t="s">
        <v>62</v>
      </c>
      <c r="C124" s="3">
        <v>10</v>
      </c>
      <c r="D124" s="13" t="s">
        <v>3489</v>
      </c>
      <c r="E124" s="13" t="s">
        <v>63</v>
      </c>
      <c r="F124" s="13" t="s">
        <v>692</v>
      </c>
      <c r="G124" s="3" t="s">
        <v>10</v>
      </c>
      <c r="H124" s="12" t="s">
        <v>396</v>
      </c>
      <c r="I124" s="15" t="s">
        <v>396</v>
      </c>
      <c r="J124" s="44" t="s">
        <v>692</v>
      </c>
      <c r="K124" s="55" t="s">
        <v>693</v>
      </c>
      <c r="L124" s="10">
        <v>101902</v>
      </c>
      <c r="M124" s="10">
        <v>0</v>
      </c>
      <c r="N124" s="10">
        <v>75000</v>
      </c>
      <c r="O12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176902</v>
      </c>
      <c r="P124" s="10">
        <v>25475</v>
      </c>
      <c r="Q124" s="10">
        <v>0</v>
      </c>
      <c r="R124" s="10">
        <v>18750</v>
      </c>
      <c r="S124" s="10">
        <f>SUM(Table3[[#This Row],[2nd Apportionment A-G Access Grant Res. Code 7412, PCA 25580]:[2nd Apportionment A-G Learning Loss Mitigation Grant Res. Code 7413, PCA 25635]])</f>
        <v>44225</v>
      </c>
    </row>
    <row r="125" spans="1:19" x14ac:dyDescent="0.2">
      <c r="A125" s="14" t="s">
        <v>61</v>
      </c>
      <c r="B125" s="3" t="s">
        <v>62</v>
      </c>
      <c r="C125" s="3">
        <v>10</v>
      </c>
      <c r="D125" s="13" t="s">
        <v>3490</v>
      </c>
      <c r="E125" s="13" t="s">
        <v>63</v>
      </c>
      <c r="F125" s="13" t="s">
        <v>694</v>
      </c>
      <c r="G125" s="3" t="s">
        <v>10</v>
      </c>
      <c r="H125" s="12" t="s">
        <v>396</v>
      </c>
      <c r="I125" s="15" t="s">
        <v>396</v>
      </c>
      <c r="J125" s="44" t="s">
        <v>694</v>
      </c>
      <c r="K125" s="55" t="s">
        <v>695</v>
      </c>
      <c r="L125" s="10">
        <v>132755</v>
      </c>
      <c r="M125" s="10">
        <v>0</v>
      </c>
      <c r="N125" s="10">
        <v>75000</v>
      </c>
      <c r="O12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207755</v>
      </c>
      <c r="P125" s="10">
        <v>33189</v>
      </c>
      <c r="Q125" s="10">
        <v>0</v>
      </c>
      <c r="R125" s="10">
        <v>18750</v>
      </c>
      <c r="S125" s="10">
        <f>SUM(Table3[[#This Row],[2nd Apportionment A-G Access Grant Res. Code 7412, PCA 25580]:[2nd Apportionment A-G Learning Loss Mitigation Grant Res. Code 7413, PCA 25635]])</f>
        <v>51939</v>
      </c>
    </row>
    <row r="126" spans="1:19" x14ac:dyDescent="0.2">
      <c r="A126" s="14" t="s">
        <v>61</v>
      </c>
      <c r="B126" s="3" t="s">
        <v>62</v>
      </c>
      <c r="C126" s="3">
        <v>10</v>
      </c>
      <c r="D126" s="13" t="s">
        <v>3491</v>
      </c>
      <c r="E126" s="13" t="s">
        <v>63</v>
      </c>
      <c r="F126" s="13" t="s">
        <v>696</v>
      </c>
      <c r="G126" s="3" t="s">
        <v>10</v>
      </c>
      <c r="H126" s="12" t="s">
        <v>396</v>
      </c>
      <c r="I126" s="15" t="s">
        <v>396</v>
      </c>
      <c r="J126" s="44" t="s">
        <v>696</v>
      </c>
      <c r="K126" s="55" t="s">
        <v>697</v>
      </c>
      <c r="L126" s="10">
        <v>172384</v>
      </c>
      <c r="M126" s="10">
        <v>0</v>
      </c>
      <c r="N126" s="10">
        <v>75000</v>
      </c>
      <c r="O12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247384</v>
      </c>
      <c r="P126" s="10">
        <v>43096</v>
      </c>
      <c r="Q126" s="10">
        <v>0</v>
      </c>
      <c r="R126" s="10">
        <v>18750</v>
      </c>
      <c r="S126" s="10">
        <f>SUM(Table3[[#This Row],[2nd Apportionment A-G Access Grant Res. Code 7412, PCA 25580]:[2nd Apportionment A-G Learning Loss Mitigation Grant Res. Code 7413, PCA 25635]])</f>
        <v>61846</v>
      </c>
    </row>
    <row r="127" spans="1:19" x14ac:dyDescent="0.2">
      <c r="A127" s="14" t="s">
        <v>61</v>
      </c>
      <c r="B127" s="3" t="s">
        <v>62</v>
      </c>
      <c r="C127" s="3">
        <v>10</v>
      </c>
      <c r="D127" s="13" t="s">
        <v>3492</v>
      </c>
      <c r="E127" s="13" t="s">
        <v>63</v>
      </c>
      <c r="F127" s="13" t="s">
        <v>698</v>
      </c>
      <c r="G127" s="3" t="s">
        <v>10</v>
      </c>
      <c r="H127" s="12" t="s">
        <v>396</v>
      </c>
      <c r="I127" s="15" t="s">
        <v>396</v>
      </c>
      <c r="J127" s="44" t="s">
        <v>698</v>
      </c>
      <c r="K127" s="55" t="s">
        <v>376</v>
      </c>
      <c r="L127" s="10">
        <v>314763</v>
      </c>
      <c r="M127" s="10">
        <v>0</v>
      </c>
      <c r="N127" s="10">
        <v>118003</v>
      </c>
      <c r="O12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432766</v>
      </c>
      <c r="P127" s="10">
        <v>78691</v>
      </c>
      <c r="Q127" s="10">
        <v>0</v>
      </c>
      <c r="R127" s="10">
        <v>29501</v>
      </c>
      <c r="S127" s="10">
        <f>SUM(Table3[[#This Row],[2nd Apportionment A-G Access Grant Res. Code 7412, PCA 25580]:[2nd Apportionment A-G Learning Loss Mitigation Grant Res. Code 7413, PCA 25635]])</f>
        <v>108192</v>
      </c>
    </row>
    <row r="128" spans="1:19" x14ac:dyDescent="0.2">
      <c r="A128" s="14" t="s">
        <v>61</v>
      </c>
      <c r="B128" s="3" t="s">
        <v>62</v>
      </c>
      <c r="C128" s="3">
        <v>10</v>
      </c>
      <c r="D128" s="13" t="s">
        <v>3493</v>
      </c>
      <c r="E128" s="13" t="s">
        <v>63</v>
      </c>
      <c r="F128" s="13" t="s">
        <v>699</v>
      </c>
      <c r="G128" s="3" t="s">
        <v>700</v>
      </c>
      <c r="H128" s="12" t="s">
        <v>701</v>
      </c>
      <c r="I128" s="15" t="s">
        <v>412</v>
      </c>
      <c r="J128" s="44" t="s">
        <v>699</v>
      </c>
      <c r="K128" s="55" t="s">
        <v>702</v>
      </c>
      <c r="L128" s="10">
        <v>75000</v>
      </c>
      <c r="M128" s="10">
        <v>0</v>
      </c>
      <c r="N128" s="10">
        <v>75000</v>
      </c>
      <c r="O12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28" s="10">
        <v>18750</v>
      </c>
      <c r="Q128" s="10">
        <v>0</v>
      </c>
      <c r="R128" s="10">
        <v>18750</v>
      </c>
      <c r="S128" s="10">
        <f>SUM(Table3[[#This Row],[2nd Apportionment A-G Access Grant Res. Code 7412, PCA 25580]:[2nd Apportionment A-G Learning Loss Mitigation Grant Res. Code 7413, PCA 25635]])</f>
        <v>37500</v>
      </c>
    </row>
    <row r="129" spans="1:19" x14ac:dyDescent="0.2">
      <c r="A129" s="14" t="s">
        <v>61</v>
      </c>
      <c r="B129" s="3" t="s">
        <v>62</v>
      </c>
      <c r="C129" s="3">
        <v>10</v>
      </c>
      <c r="D129" s="13" t="s">
        <v>3494</v>
      </c>
      <c r="E129" s="13" t="s">
        <v>63</v>
      </c>
      <c r="F129" s="13" t="s">
        <v>672</v>
      </c>
      <c r="G129" s="3" t="s">
        <v>703</v>
      </c>
      <c r="H129" s="12" t="s">
        <v>704</v>
      </c>
      <c r="I129" s="15" t="s">
        <v>416</v>
      </c>
      <c r="J129" s="44" t="s">
        <v>705</v>
      </c>
      <c r="K129" s="55" t="s">
        <v>706</v>
      </c>
      <c r="L129" s="10">
        <v>75000</v>
      </c>
      <c r="M129" s="10">
        <v>0</v>
      </c>
      <c r="N129" s="10">
        <v>75000</v>
      </c>
      <c r="O12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29" s="10">
        <v>18750</v>
      </c>
      <c r="Q129" s="10">
        <v>0</v>
      </c>
      <c r="R129" s="10">
        <v>18750</v>
      </c>
      <c r="S129" s="10">
        <f>SUM(Table3[[#This Row],[2nd Apportionment A-G Access Grant Res. Code 7412, PCA 25580]:[2nd Apportionment A-G Learning Loss Mitigation Grant Res. Code 7413, PCA 25635]])</f>
        <v>37500</v>
      </c>
    </row>
    <row r="130" spans="1:19" x14ac:dyDescent="0.2">
      <c r="A130" s="14" t="s">
        <v>61</v>
      </c>
      <c r="B130" s="3" t="s">
        <v>62</v>
      </c>
      <c r="C130" s="3">
        <v>10</v>
      </c>
      <c r="D130" s="13" t="s">
        <v>3495</v>
      </c>
      <c r="E130" s="13" t="s">
        <v>63</v>
      </c>
      <c r="F130" s="13" t="s">
        <v>682</v>
      </c>
      <c r="G130" s="3" t="s">
        <v>707</v>
      </c>
      <c r="H130" s="12" t="s">
        <v>708</v>
      </c>
      <c r="I130" s="15" t="s">
        <v>412</v>
      </c>
      <c r="J130" s="44" t="s">
        <v>682</v>
      </c>
      <c r="K130" s="55" t="s">
        <v>709</v>
      </c>
      <c r="L130" s="10">
        <v>18116</v>
      </c>
      <c r="M130" s="10">
        <v>0</v>
      </c>
      <c r="N130" s="10">
        <v>6792</v>
      </c>
      <c r="O13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24908</v>
      </c>
      <c r="P130" s="10">
        <v>4529</v>
      </c>
      <c r="Q130" s="10">
        <v>0</v>
      </c>
      <c r="R130" s="10">
        <v>1698</v>
      </c>
      <c r="S130" s="10">
        <f>SUM(Table3[[#This Row],[2nd Apportionment A-G Access Grant Res. Code 7412, PCA 25580]:[2nd Apportionment A-G Learning Loss Mitigation Grant Res. Code 7413, PCA 25635]])</f>
        <v>6227</v>
      </c>
    </row>
    <row r="131" spans="1:19" x14ac:dyDescent="0.2">
      <c r="A131" s="14" t="s">
        <v>61</v>
      </c>
      <c r="B131" s="3" t="s">
        <v>62</v>
      </c>
      <c r="C131" s="3">
        <v>10</v>
      </c>
      <c r="D131" s="13" t="s">
        <v>3496</v>
      </c>
      <c r="E131" s="13" t="s">
        <v>63</v>
      </c>
      <c r="F131" s="13" t="s">
        <v>698</v>
      </c>
      <c r="G131" s="3" t="s">
        <v>710</v>
      </c>
      <c r="H131" s="12" t="s">
        <v>711</v>
      </c>
      <c r="I131" s="15" t="s">
        <v>416</v>
      </c>
      <c r="J131" s="44" t="s">
        <v>712</v>
      </c>
      <c r="K131" s="55" t="s">
        <v>713</v>
      </c>
      <c r="L131" s="10">
        <v>75000</v>
      </c>
      <c r="M131" s="10">
        <v>0</v>
      </c>
      <c r="N131" s="10">
        <v>75000</v>
      </c>
      <c r="O13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31" s="10">
        <v>18750</v>
      </c>
      <c r="Q131" s="10">
        <v>0</v>
      </c>
      <c r="R131" s="10">
        <v>18750</v>
      </c>
      <c r="S131" s="10">
        <f>SUM(Table3[[#This Row],[2nd Apportionment A-G Access Grant Res. Code 7412, PCA 25580]:[2nd Apportionment A-G Learning Loss Mitigation Grant Res. Code 7413, PCA 25635]])</f>
        <v>37500</v>
      </c>
    </row>
    <row r="132" spans="1:19" x14ac:dyDescent="0.2">
      <c r="A132" s="14" t="s">
        <v>61</v>
      </c>
      <c r="B132" s="3" t="s">
        <v>62</v>
      </c>
      <c r="C132" s="3">
        <v>10</v>
      </c>
      <c r="D132" s="13" t="s">
        <v>3497</v>
      </c>
      <c r="E132" s="13" t="s">
        <v>63</v>
      </c>
      <c r="F132" s="13" t="s">
        <v>672</v>
      </c>
      <c r="G132" s="3" t="s">
        <v>714</v>
      </c>
      <c r="H132" s="12" t="s">
        <v>715</v>
      </c>
      <c r="I132" s="15" t="s">
        <v>416</v>
      </c>
      <c r="J132" s="44" t="s">
        <v>716</v>
      </c>
      <c r="K132" s="55" t="s">
        <v>717</v>
      </c>
      <c r="L132" s="10">
        <v>91428</v>
      </c>
      <c r="M132" s="10">
        <v>0</v>
      </c>
      <c r="N132" s="10">
        <v>75000</v>
      </c>
      <c r="O13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166428</v>
      </c>
      <c r="P132" s="10">
        <v>22857</v>
      </c>
      <c r="Q132" s="10">
        <v>0</v>
      </c>
      <c r="R132" s="10">
        <v>18750</v>
      </c>
      <c r="S132" s="10">
        <f>SUM(Table3[[#This Row],[2nd Apportionment A-G Access Grant Res. Code 7412, PCA 25580]:[2nd Apportionment A-G Learning Loss Mitigation Grant Res. Code 7413, PCA 25635]])</f>
        <v>41607</v>
      </c>
    </row>
    <row r="133" spans="1:19" x14ac:dyDescent="0.2">
      <c r="A133" s="14" t="s">
        <v>61</v>
      </c>
      <c r="B133" s="3" t="s">
        <v>62</v>
      </c>
      <c r="C133" s="3">
        <v>10</v>
      </c>
      <c r="D133" s="13" t="s">
        <v>3498</v>
      </c>
      <c r="E133" s="13" t="s">
        <v>63</v>
      </c>
      <c r="F133" s="13" t="s">
        <v>668</v>
      </c>
      <c r="G133" s="3" t="s">
        <v>718</v>
      </c>
      <c r="H133" s="12" t="s">
        <v>719</v>
      </c>
      <c r="I133" s="15" t="s">
        <v>416</v>
      </c>
      <c r="J133" s="44" t="s">
        <v>720</v>
      </c>
      <c r="K133" s="55" t="s">
        <v>721</v>
      </c>
      <c r="L133" s="10">
        <v>437894</v>
      </c>
      <c r="M133" s="10">
        <v>0</v>
      </c>
      <c r="N133" s="10">
        <v>164165</v>
      </c>
      <c r="O13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602059</v>
      </c>
      <c r="P133" s="10">
        <v>109473</v>
      </c>
      <c r="Q133" s="10">
        <v>0</v>
      </c>
      <c r="R133" s="10">
        <v>41041</v>
      </c>
      <c r="S133" s="10">
        <f>SUM(Table3[[#This Row],[2nd Apportionment A-G Access Grant Res. Code 7412, PCA 25580]:[2nd Apportionment A-G Learning Loss Mitigation Grant Res. Code 7413, PCA 25635]])</f>
        <v>150514</v>
      </c>
    </row>
    <row r="134" spans="1:19" x14ac:dyDescent="0.2">
      <c r="A134" s="14" t="s">
        <v>61</v>
      </c>
      <c r="B134" s="3" t="s">
        <v>62</v>
      </c>
      <c r="C134" s="3">
        <v>10</v>
      </c>
      <c r="D134" s="13" t="s">
        <v>3499</v>
      </c>
      <c r="E134" s="13" t="s">
        <v>63</v>
      </c>
      <c r="F134" s="13" t="s">
        <v>668</v>
      </c>
      <c r="G134" s="3" t="s">
        <v>722</v>
      </c>
      <c r="H134" s="12" t="s">
        <v>723</v>
      </c>
      <c r="I134" s="15" t="s">
        <v>416</v>
      </c>
      <c r="J134" s="44" t="s">
        <v>724</v>
      </c>
      <c r="K134" s="55" t="s">
        <v>725</v>
      </c>
      <c r="L134" s="10">
        <v>0</v>
      </c>
      <c r="M134" s="10">
        <v>10712</v>
      </c>
      <c r="N134" s="10">
        <v>1592</v>
      </c>
      <c r="O13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12304</v>
      </c>
      <c r="P134" s="10">
        <v>0</v>
      </c>
      <c r="Q134" s="10">
        <v>2678</v>
      </c>
      <c r="R134" s="10">
        <v>398</v>
      </c>
      <c r="S134" s="10">
        <f>SUM(Table3[[#This Row],[2nd Apportionment A-G Access Grant Res. Code 7412, PCA 25580]:[2nd Apportionment A-G Learning Loss Mitigation Grant Res. Code 7413, PCA 25635]])</f>
        <v>3076</v>
      </c>
    </row>
    <row r="135" spans="1:19" x14ac:dyDescent="0.2">
      <c r="A135" s="14" t="s">
        <v>61</v>
      </c>
      <c r="B135" s="3" t="s">
        <v>62</v>
      </c>
      <c r="C135" s="3">
        <v>10</v>
      </c>
      <c r="D135" s="13" t="s">
        <v>3500</v>
      </c>
      <c r="E135" s="13" t="s">
        <v>63</v>
      </c>
      <c r="F135" s="13" t="s">
        <v>672</v>
      </c>
      <c r="G135" s="3" t="s">
        <v>726</v>
      </c>
      <c r="H135" s="12" t="s">
        <v>727</v>
      </c>
      <c r="I135" s="15" t="s">
        <v>416</v>
      </c>
      <c r="J135" s="44" t="s">
        <v>728</v>
      </c>
      <c r="K135" s="55" t="s">
        <v>729</v>
      </c>
      <c r="L135" s="10">
        <v>0</v>
      </c>
      <c r="M135" s="10">
        <v>77839</v>
      </c>
      <c r="N135" s="10">
        <v>11567</v>
      </c>
      <c r="O13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89406</v>
      </c>
      <c r="P135" s="10">
        <v>0</v>
      </c>
      <c r="Q135" s="10">
        <v>19460</v>
      </c>
      <c r="R135" s="10">
        <v>2892</v>
      </c>
      <c r="S135" s="10">
        <f>SUM(Table3[[#This Row],[2nd Apportionment A-G Access Grant Res. Code 7412, PCA 25580]:[2nd Apportionment A-G Learning Loss Mitigation Grant Res. Code 7413, PCA 25635]])</f>
        <v>22352</v>
      </c>
    </row>
    <row r="136" spans="1:19" x14ac:dyDescent="0.2">
      <c r="A136" s="14" t="s">
        <v>61</v>
      </c>
      <c r="B136" s="3" t="s">
        <v>62</v>
      </c>
      <c r="C136" s="3">
        <v>10</v>
      </c>
      <c r="D136" s="13" t="s">
        <v>3501</v>
      </c>
      <c r="E136" s="13" t="s">
        <v>63</v>
      </c>
      <c r="F136" s="13" t="s">
        <v>672</v>
      </c>
      <c r="G136" s="3" t="s">
        <v>730</v>
      </c>
      <c r="H136" s="12" t="s">
        <v>731</v>
      </c>
      <c r="I136" s="15" t="s">
        <v>416</v>
      </c>
      <c r="J136" s="44" t="s">
        <v>732</v>
      </c>
      <c r="K136" s="55" t="s">
        <v>733</v>
      </c>
      <c r="L136" s="10">
        <v>75000</v>
      </c>
      <c r="M136" s="10">
        <v>0</v>
      </c>
      <c r="N136" s="10">
        <v>75000</v>
      </c>
      <c r="O13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36" s="10">
        <v>18750</v>
      </c>
      <c r="Q136" s="10">
        <v>0</v>
      </c>
      <c r="R136" s="10">
        <v>18750</v>
      </c>
      <c r="S136" s="10">
        <f>SUM(Table3[[#This Row],[2nd Apportionment A-G Access Grant Res. Code 7412, PCA 25580]:[2nd Apportionment A-G Learning Loss Mitigation Grant Res. Code 7413, PCA 25635]])</f>
        <v>37500</v>
      </c>
    </row>
    <row r="137" spans="1:19" x14ac:dyDescent="0.2">
      <c r="A137" s="14" t="s">
        <v>61</v>
      </c>
      <c r="B137" s="3" t="s">
        <v>62</v>
      </c>
      <c r="C137" s="3">
        <v>10</v>
      </c>
      <c r="D137" s="13" t="s">
        <v>3502</v>
      </c>
      <c r="E137" s="13" t="s">
        <v>63</v>
      </c>
      <c r="F137" s="13" t="s">
        <v>670</v>
      </c>
      <c r="G137" s="3" t="s">
        <v>734</v>
      </c>
      <c r="H137" s="12" t="s">
        <v>735</v>
      </c>
      <c r="I137" s="15" t="s">
        <v>412</v>
      </c>
      <c r="J137" s="44" t="s">
        <v>670</v>
      </c>
      <c r="K137" s="55" t="s">
        <v>736</v>
      </c>
      <c r="L137" s="10">
        <v>70482</v>
      </c>
      <c r="M137" s="10">
        <v>0</v>
      </c>
      <c r="N137" s="10">
        <v>26423</v>
      </c>
      <c r="O13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96905</v>
      </c>
      <c r="P137" s="10">
        <v>17620</v>
      </c>
      <c r="Q137" s="10">
        <v>0</v>
      </c>
      <c r="R137" s="10">
        <v>6606</v>
      </c>
      <c r="S137" s="10">
        <f>SUM(Table3[[#This Row],[2nd Apportionment A-G Access Grant Res. Code 7412, PCA 25580]:[2nd Apportionment A-G Learning Loss Mitigation Grant Res. Code 7413, PCA 25635]])</f>
        <v>24226</v>
      </c>
    </row>
    <row r="138" spans="1:19" x14ac:dyDescent="0.2">
      <c r="A138" s="14" t="s">
        <v>61</v>
      </c>
      <c r="B138" s="3" t="s">
        <v>62</v>
      </c>
      <c r="C138" s="3">
        <v>10</v>
      </c>
      <c r="D138" s="13" t="s">
        <v>3503</v>
      </c>
      <c r="E138" s="13" t="s">
        <v>63</v>
      </c>
      <c r="F138" s="13" t="s">
        <v>676</v>
      </c>
      <c r="G138" s="3" t="s">
        <v>737</v>
      </c>
      <c r="H138" s="12" t="s">
        <v>738</v>
      </c>
      <c r="I138" s="15" t="s">
        <v>412</v>
      </c>
      <c r="J138" s="44" t="s">
        <v>676</v>
      </c>
      <c r="K138" s="55" t="s">
        <v>739</v>
      </c>
      <c r="L138" s="10">
        <v>75000</v>
      </c>
      <c r="M138" s="10">
        <v>0</v>
      </c>
      <c r="N138" s="10">
        <v>75000</v>
      </c>
      <c r="O13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38" s="10">
        <v>18750</v>
      </c>
      <c r="Q138" s="10">
        <v>0</v>
      </c>
      <c r="R138" s="10">
        <v>18750</v>
      </c>
      <c r="S138" s="10">
        <f>SUM(Table3[[#This Row],[2nd Apportionment A-G Access Grant Res. Code 7412, PCA 25580]:[2nd Apportionment A-G Learning Loss Mitigation Grant Res. Code 7413, PCA 25635]])</f>
        <v>37500</v>
      </c>
    </row>
    <row r="139" spans="1:19" x14ac:dyDescent="0.2">
      <c r="A139" s="14" t="s">
        <v>61</v>
      </c>
      <c r="B139" s="3" t="s">
        <v>62</v>
      </c>
      <c r="C139" s="3">
        <v>10</v>
      </c>
      <c r="D139" s="13" t="s">
        <v>3504</v>
      </c>
      <c r="E139" s="13" t="s">
        <v>63</v>
      </c>
      <c r="F139" s="13" t="s">
        <v>668</v>
      </c>
      <c r="G139" s="3" t="s">
        <v>740</v>
      </c>
      <c r="H139" s="12" t="s">
        <v>741</v>
      </c>
      <c r="I139" s="15" t="s">
        <v>416</v>
      </c>
      <c r="J139" s="44" t="s">
        <v>742</v>
      </c>
      <c r="K139" s="55" t="s">
        <v>743</v>
      </c>
      <c r="L139" s="10">
        <v>75000</v>
      </c>
      <c r="M139" s="10">
        <v>0</v>
      </c>
      <c r="N139" s="10">
        <v>75000</v>
      </c>
      <c r="O13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39" s="10">
        <v>18750</v>
      </c>
      <c r="Q139" s="10">
        <v>0</v>
      </c>
      <c r="R139" s="10">
        <v>18750</v>
      </c>
      <c r="S139" s="10">
        <f>SUM(Table3[[#This Row],[2nd Apportionment A-G Access Grant Res. Code 7412, PCA 25580]:[2nd Apportionment A-G Learning Loss Mitigation Grant Res. Code 7413, PCA 25635]])</f>
        <v>37500</v>
      </c>
    </row>
    <row r="140" spans="1:19" x14ac:dyDescent="0.2">
      <c r="A140" s="14" t="s">
        <v>61</v>
      </c>
      <c r="B140" s="3" t="s">
        <v>62</v>
      </c>
      <c r="C140" s="3">
        <v>10</v>
      </c>
      <c r="D140" s="13" t="s">
        <v>3505</v>
      </c>
      <c r="E140" s="13" t="s">
        <v>63</v>
      </c>
      <c r="F140" s="13" t="s">
        <v>744</v>
      </c>
      <c r="G140" s="3" t="s">
        <v>745</v>
      </c>
      <c r="H140" s="12" t="s">
        <v>746</v>
      </c>
      <c r="I140" s="15" t="s">
        <v>416</v>
      </c>
      <c r="J140" s="44" t="s">
        <v>747</v>
      </c>
      <c r="K140" s="55" t="s">
        <v>748</v>
      </c>
      <c r="L140" s="10">
        <v>78125</v>
      </c>
      <c r="M140" s="10">
        <v>0</v>
      </c>
      <c r="N140" s="10">
        <v>75000</v>
      </c>
      <c r="O14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153125</v>
      </c>
      <c r="P140" s="10">
        <v>19531</v>
      </c>
      <c r="Q140" s="10">
        <v>0</v>
      </c>
      <c r="R140" s="10">
        <v>18750</v>
      </c>
      <c r="S140" s="10">
        <f>SUM(Table3[[#This Row],[2nd Apportionment A-G Access Grant Res. Code 7412, PCA 25580]:[2nd Apportionment A-G Learning Loss Mitigation Grant Res. Code 7413, PCA 25635]])</f>
        <v>38281</v>
      </c>
    </row>
    <row r="141" spans="1:19" x14ac:dyDescent="0.2">
      <c r="A141" s="14" t="s">
        <v>61</v>
      </c>
      <c r="B141" s="3" t="s">
        <v>62</v>
      </c>
      <c r="C141" s="3">
        <v>10</v>
      </c>
      <c r="D141" s="13" t="s">
        <v>3506</v>
      </c>
      <c r="E141" s="13" t="s">
        <v>63</v>
      </c>
      <c r="F141" s="13" t="s">
        <v>676</v>
      </c>
      <c r="G141" s="3" t="s">
        <v>749</v>
      </c>
      <c r="H141" s="12" t="s">
        <v>750</v>
      </c>
      <c r="I141" s="15" t="s">
        <v>412</v>
      </c>
      <c r="J141" s="44" t="s">
        <v>676</v>
      </c>
      <c r="K141" s="55" t="s">
        <v>751</v>
      </c>
      <c r="L141" s="10">
        <v>0</v>
      </c>
      <c r="M141" s="10">
        <v>143537</v>
      </c>
      <c r="N141" s="10">
        <v>75000</v>
      </c>
      <c r="O14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218537</v>
      </c>
      <c r="P141" s="10">
        <v>0</v>
      </c>
      <c r="Q141" s="10">
        <v>35884</v>
      </c>
      <c r="R141" s="10">
        <v>18750</v>
      </c>
      <c r="S141" s="10">
        <f>SUM(Table3[[#This Row],[2nd Apportionment A-G Access Grant Res. Code 7412, PCA 25580]:[2nd Apportionment A-G Learning Loss Mitigation Grant Res. Code 7413, PCA 25635]])</f>
        <v>54634</v>
      </c>
    </row>
    <row r="142" spans="1:19" x14ac:dyDescent="0.2">
      <c r="A142" s="14" t="s">
        <v>61</v>
      </c>
      <c r="B142" s="3" t="s">
        <v>62</v>
      </c>
      <c r="C142" s="3">
        <v>10</v>
      </c>
      <c r="D142" s="13" t="s">
        <v>3507</v>
      </c>
      <c r="E142" s="13" t="s">
        <v>63</v>
      </c>
      <c r="F142" s="13" t="s">
        <v>752</v>
      </c>
      <c r="G142" s="3" t="s">
        <v>753</v>
      </c>
      <c r="H142" s="12" t="s">
        <v>754</v>
      </c>
      <c r="I142" s="15" t="s">
        <v>416</v>
      </c>
      <c r="J142" s="44" t="s">
        <v>755</v>
      </c>
      <c r="K142" s="55" t="s">
        <v>756</v>
      </c>
      <c r="L142" s="10">
        <v>61707</v>
      </c>
      <c r="M142" s="10">
        <v>0</v>
      </c>
      <c r="N142" s="10">
        <v>23134</v>
      </c>
      <c r="O14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84841</v>
      </c>
      <c r="P142" s="10">
        <v>15427</v>
      </c>
      <c r="Q142" s="10">
        <v>0</v>
      </c>
      <c r="R142" s="10">
        <v>5783</v>
      </c>
      <c r="S142" s="10">
        <f>SUM(Table3[[#This Row],[2nd Apportionment A-G Access Grant Res. Code 7412, PCA 25580]:[2nd Apportionment A-G Learning Loss Mitigation Grant Res. Code 7413, PCA 25635]])</f>
        <v>21210</v>
      </c>
    </row>
    <row r="143" spans="1:19" x14ac:dyDescent="0.2">
      <c r="A143" s="14" t="s">
        <v>61</v>
      </c>
      <c r="B143" s="3" t="s">
        <v>62</v>
      </c>
      <c r="C143" s="3">
        <v>10</v>
      </c>
      <c r="D143" s="13" t="s">
        <v>3508</v>
      </c>
      <c r="E143" s="13" t="s">
        <v>63</v>
      </c>
      <c r="F143" s="13" t="s">
        <v>668</v>
      </c>
      <c r="G143" s="3" t="s">
        <v>757</v>
      </c>
      <c r="H143" s="12" t="s">
        <v>758</v>
      </c>
      <c r="I143" s="15" t="s">
        <v>416</v>
      </c>
      <c r="J143" s="44" t="s">
        <v>759</v>
      </c>
      <c r="K143" s="55" t="s">
        <v>760</v>
      </c>
      <c r="L143" s="10">
        <v>0</v>
      </c>
      <c r="M143" s="10">
        <v>0</v>
      </c>
      <c r="N143" s="10">
        <v>12310</v>
      </c>
      <c r="O14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12310</v>
      </c>
      <c r="P143" s="10">
        <v>0</v>
      </c>
      <c r="Q143" s="10">
        <v>0</v>
      </c>
      <c r="R143" s="10">
        <v>3077</v>
      </c>
      <c r="S143" s="10">
        <f>SUM(Table3[[#This Row],[2nd Apportionment A-G Access Grant Res. Code 7412, PCA 25580]:[2nd Apportionment A-G Learning Loss Mitigation Grant Res. Code 7413, PCA 25635]])</f>
        <v>3077</v>
      </c>
    </row>
    <row r="144" spans="1:19" x14ac:dyDescent="0.2">
      <c r="A144" s="14" t="s">
        <v>61</v>
      </c>
      <c r="B144" s="3" t="s">
        <v>62</v>
      </c>
      <c r="C144" s="3">
        <v>10</v>
      </c>
      <c r="D144" s="13" t="s">
        <v>3509</v>
      </c>
      <c r="E144" s="13" t="s">
        <v>63</v>
      </c>
      <c r="F144" s="13" t="s">
        <v>752</v>
      </c>
      <c r="G144" s="3" t="s">
        <v>761</v>
      </c>
      <c r="H144" s="12" t="s">
        <v>762</v>
      </c>
      <c r="I144" s="15" t="s">
        <v>416</v>
      </c>
      <c r="J144" s="44" t="s">
        <v>763</v>
      </c>
      <c r="K144" s="55" t="s">
        <v>764</v>
      </c>
      <c r="L144" s="10">
        <v>261831</v>
      </c>
      <c r="M144" s="10">
        <v>0</v>
      </c>
      <c r="N144" s="10">
        <v>98159</v>
      </c>
      <c r="O14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359990</v>
      </c>
      <c r="P144" s="10">
        <v>65458</v>
      </c>
      <c r="Q144" s="10">
        <v>0</v>
      </c>
      <c r="R144" s="10">
        <v>24540</v>
      </c>
      <c r="S144" s="10">
        <f>SUM(Table3[[#This Row],[2nd Apportionment A-G Access Grant Res. Code 7412, PCA 25580]:[2nd Apportionment A-G Learning Loss Mitigation Grant Res. Code 7413, PCA 25635]])</f>
        <v>89998</v>
      </c>
    </row>
    <row r="145" spans="1:19" ht="30" x14ac:dyDescent="0.2">
      <c r="A145" s="14" t="s">
        <v>61</v>
      </c>
      <c r="B145" s="3" t="s">
        <v>62</v>
      </c>
      <c r="C145" s="3">
        <v>10</v>
      </c>
      <c r="D145" s="13" t="s">
        <v>3510</v>
      </c>
      <c r="E145" s="13" t="s">
        <v>63</v>
      </c>
      <c r="F145" s="13" t="s">
        <v>765</v>
      </c>
      <c r="G145" s="3" t="s">
        <v>766</v>
      </c>
      <c r="H145" s="12" t="s">
        <v>767</v>
      </c>
      <c r="I145" s="15" t="s">
        <v>416</v>
      </c>
      <c r="J145" s="44" t="s">
        <v>768</v>
      </c>
      <c r="K145" s="55" t="s">
        <v>769</v>
      </c>
      <c r="L145" s="10">
        <v>75000</v>
      </c>
      <c r="M145" s="10">
        <v>0</v>
      </c>
      <c r="N145" s="10">
        <v>75000</v>
      </c>
      <c r="O14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45" s="10">
        <v>18750</v>
      </c>
      <c r="Q145" s="10">
        <v>0</v>
      </c>
      <c r="R145" s="10">
        <v>18750</v>
      </c>
      <c r="S145" s="10">
        <f>SUM(Table3[[#This Row],[2nd Apportionment A-G Access Grant Res. Code 7412, PCA 25580]:[2nd Apportionment A-G Learning Loss Mitigation Grant Res. Code 7413, PCA 25635]])</f>
        <v>37500</v>
      </c>
    </row>
    <row r="146" spans="1:19" x14ac:dyDescent="0.2">
      <c r="A146" s="14" t="s">
        <v>61</v>
      </c>
      <c r="B146" s="3" t="s">
        <v>62</v>
      </c>
      <c r="C146" s="3">
        <v>10</v>
      </c>
      <c r="D146" s="13" t="s">
        <v>3511</v>
      </c>
      <c r="E146" s="13" t="s">
        <v>63</v>
      </c>
      <c r="F146" s="13" t="s">
        <v>672</v>
      </c>
      <c r="G146" s="3" t="s">
        <v>770</v>
      </c>
      <c r="H146" s="12" t="s">
        <v>771</v>
      </c>
      <c r="I146" s="15" t="s">
        <v>416</v>
      </c>
      <c r="J146" s="44" t="s">
        <v>772</v>
      </c>
      <c r="K146" s="55" t="s">
        <v>773</v>
      </c>
      <c r="L146" s="10">
        <v>4812</v>
      </c>
      <c r="M146" s="10">
        <v>0</v>
      </c>
      <c r="N146" s="10">
        <v>1804</v>
      </c>
      <c r="O14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6616</v>
      </c>
      <c r="P146" s="10">
        <v>1203</v>
      </c>
      <c r="Q146" s="10">
        <v>0</v>
      </c>
      <c r="R146" s="10">
        <v>451</v>
      </c>
      <c r="S146" s="10">
        <f>SUM(Table3[[#This Row],[2nd Apportionment A-G Access Grant Res. Code 7412, PCA 25580]:[2nd Apportionment A-G Learning Loss Mitigation Grant Res. Code 7413, PCA 25635]])</f>
        <v>1654</v>
      </c>
    </row>
    <row r="147" spans="1:19" x14ac:dyDescent="0.2">
      <c r="A147" s="14" t="s">
        <v>72</v>
      </c>
      <c r="B147" s="3" t="s">
        <v>73</v>
      </c>
      <c r="C147" s="3">
        <v>5</v>
      </c>
      <c r="D147" s="13" t="s">
        <v>3512</v>
      </c>
      <c r="E147" s="13" t="s">
        <v>74</v>
      </c>
      <c r="F147" s="13" t="s">
        <v>75</v>
      </c>
      <c r="G147" s="3" t="s">
        <v>10</v>
      </c>
      <c r="H147" s="12" t="s">
        <v>396</v>
      </c>
      <c r="I147" s="15" t="s">
        <v>396</v>
      </c>
      <c r="J147" s="44" t="s">
        <v>75</v>
      </c>
      <c r="K147" s="55" t="s">
        <v>76</v>
      </c>
      <c r="L147" s="10">
        <v>4529</v>
      </c>
      <c r="M147" s="10">
        <v>0</v>
      </c>
      <c r="N147" s="10">
        <v>1698</v>
      </c>
      <c r="O14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6227</v>
      </c>
      <c r="P147" s="10">
        <v>1132</v>
      </c>
      <c r="Q147" s="10">
        <v>0</v>
      </c>
      <c r="R147" s="10">
        <v>424</v>
      </c>
      <c r="S147" s="10">
        <f>SUM(Table3[[#This Row],[2nd Apportionment A-G Access Grant Res. Code 7412, PCA 25580]:[2nd Apportionment A-G Learning Loss Mitigation Grant Res. Code 7413, PCA 25635]])</f>
        <v>1556</v>
      </c>
    </row>
    <row r="148" spans="1:19" x14ac:dyDescent="0.2">
      <c r="A148" s="14" t="s">
        <v>72</v>
      </c>
      <c r="B148" s="3" t="s">
        <v>73</v>
      </c>
      <c r="C148" s="3">
        <v>5</v>
      </c>
      <c r="D148" s="13" t="s">
        <v>3513</v>
      </c>
      <c r="E148" s="13" t="s">
        <v>74</v>
      </c>
      <c r="F148" s="13" t="s">
        <v>78</v>
      </c>
      <c r="G148" s="3" t="s">
        <v>10</v>
      </c>
      <c r="H148" s="12" t="s">
        <v>396</v>
      </c>
      <c r="I148" s="15" t="s">
        <v>396</v>
      </c>
      <c r="J148" s="44" t="s">
        <v>78</v>
      </c>
      <c r="K148" s="55" t="s">
        <v>79</v>
      </c>
      <c r="L148" s="10">
        <v>75000</v>
      </c>
      <c r="M148" s="10">
        <v>0</v>
      </c>
      <c r="N148" s="10">
        <v>75000</v>
      </c>
      <c r="O14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48" s="10">
        <v>18750</v>
      </c>
      <c r="Q148" s="10">
        <v>0</v>
      </c>
      <c r="R148" s="10">
        <v>18750</v>
      </c>
      <c r="S148" s="10">
        <f>SUM(Table3[[#This Row],[2nd Apportionment A-G Access Grant Res. Code 7412, PCA 25580]:[2nd Apportionment A-G Learning Loss Mitigation Grant Res. Code 7413, PCA 25635]])</f>
        <v>37500</v>
      </c>
    </row>
    <row r="149" spans="1:19" x14ac:dyDescent="0.2">
      <c r="A149" s="14" t="s">
        <v>72</v>
      </c>
      <c r="B149" s="3" t="s">
        <v>73</v>
      </c>
      <c r="C149" s="3">
        <v>5</v>
      </c>
      <c r="D149" s="13" t="s">
        <v>3514</v>
      </c>
      <c r="E149" s="13" t="s">
        <v>74</v>
      </c>
      <c r="F149" s="13" t="s">
        <v>80</v>
      </c>
      <c r="G149" s="3" t="s">
        <v>10</v>
      </c>
      <c r="H149" s="12" t="s">
        <v>396</v>
      </c>
      <c r="I149" s="15" t="s">
        <v>396</v>
      </c>
      <c r="J149" s="44" t="s">
        <v>80</v>
      </c>
      <c r="K149" s="55" t="s">
        <v>81</v>
      </c>
      <c r="L149" s="10">
        <v>75000</v>
      </c>
      <c r="M149" s="10">
        <v>0</v>
      </c>
      <c r="N149" s="10">
        <v>75000</v>
      </c>
      <c r="O14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49" s="10">
        <v>18750</v>
      </c>
      <c r="Q149" s="10">
        <v>0</v>
      </c>
      <c r="R149" s="10">
        <v>18750</v>
      </c>
      <c r="S149" s="10">
        <f>SUM(Table3[[#This Row],[2nd Apportionment A-G Access Grant Res. Code 7412, PCA 25580]:[2nd Apportionment A-G Learning Loss Mitigation Grant Res. Code 7413, PCA 25635]])</f>
        <v>37500</v>
      </c>
    </row>
    <row r="150" spans="1:19" x14ac:dyDescent="0.2">
      <c r="A150" s="14" t="s">
        <v>72</v>
      </c>
      <c r="B150" s="3" t="s">
        <v>73</v>
      </c>
      <c r="C150" s="3">
        <v>5</v>
      </c>
      <c r="D150" s="13" t="s">
        <v>3515</v>
      </c>
      <c r="E150" s="13" t="s">
        <v>74</v>
      </c>
      <c r="F150" s="13" t="s">
        <v>82</v>
      </c>
      <c r="G150" s="3" t="s">
        <v>10</v>
      </c>
      <c r="H150" s="12" t="s">
        <v>396</v>
      </c>
      <c r="I150" s="15" t="s">
        <v>396</v>
      </c>
      <c r="J150" s="44" t="s">
        <v>82</v>
      </c>
      <c r="K150" s="55" t="s">
        <v>83</v>
      </c>
      <c r="L150" s="10">
        <v>105581</v>
      </c>
      <c r="M150" s="10">
        <v>0</v>
      </c>
      <c r="N150" s="10">
        <v>75000</v>
      </c>
      <c r="O15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180581</v>
      </c>
      <c r="P150" s="10">
        <v>26395</v>
      </c>
      <c r="Q150" s="10">
        <v>0</v>
      </c>
      <c r="R150" s="10">
        <v>18750</v>
      </c>
      <c r="S150" s="10">
        <f>SUM(Table3[[#This Row],[2nd Apportionment A-G Access Grant Res. Code 7412, PCA 25580]:[2nd Apportionment A-G Learning Loss Mitigation Grant Res. Code 7413, PCA 25635]])</f>
        <v>45145</v>
      </c>
    </row>
    <row r="151" spans="1:19" x14ac:dyDescent="0.2">
      <c r="A151" s="14" t="s">
        <v>72</v>
      </c>
      <c r="B151" s="3" t="s">
        <v>73</v>
      </c>
      <c r="C151" s="3">
        <v>5</v>
      </c>
      <c r="D151" s="13" t="s">
        <v>3516</v>
      </c>
      <c r="E151" s="13" t="s">
        <v>74</v>
      </c>
      <c r="F151" s="13" t="s">
        <v>774</v>
      </c>
      <c r="G151" s="3" t="s">
        <v>10</v>
      </c>
      <c r="H151" s="12" t="s">
        <v>396</v>
      </c>
      <c r="I151" s="15" t="s">
        <v>396</v>
      </c>
      <c r="J151" s="44" t="s">
        <v>774</v>
      </c>
      <c r="K151" s="55" t="s">
        <v>775</v>
      </c>
      <c r="L151" s="10">
        <v>174365</v>
      </c>
      <c r="M151" s="10">
        <v>0</v>
      </c>
      <c r="N151" s="10">
        <v>75000</v>
      </c>
      <c r="O15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249365</v>
      </c>
      <c r="P151" s="10">
        <v>43591</v>
      </c>
      <c r="Q151" s="10">
        <v>0</v>
      </c>
      <c r="R151" s="10">
        <v>18750</v>
      </c>
      <c r="S151" s="10">
        <f>SUM(Table3[[#This Row],[2nd Apportionment A-G Access Grant Res. Code 7412, PCA 25580]:[2nd Apportionment A-G Learning Loss Mitigation Grant Res. Code 7413, PCA 25635]])</f>
        <v>62341</v>
      </c>
    </row>
    <row r="152" spans="1:19" x14ac:dyDescent="0.2">
      <c r="A152" s="14" t="s">
        <v>72</v>
      </c>
      <c r="B152" s="3" t="s">
        <v>73</v>
      </c>
      <c r="C152" s="3">
        <v>5</v>
      </c>
      <c r="D152" s="13" t="s">
        <v>3517</v>
      </c>
      <c r="E152" s="13" t="s">
        <v>74</v>
      </c>
      <c r="F152" s="13" t="s">
        <v>84</v>
      </c>
      <c r="G152" s="3" t="s">
        <v>10</v>
      </c>
      <c r="H152" s="12" t="s">
        <v>396</v>
      </c>
      <c r="I152" s="15" t="s">
        <v>396</v>
      </c>
      <c r="J152" s="44" t="s">
        <v>84</v>
      </c>
      <c r="K152" s="55" t="s">
        <v>85</v>
      </c>
      <c r="L152" s="10">
        <v>75000</v>
      </c>
      <c r="M152" s="10">
        <v>0</v>
      </c>
      <c r="N152" s="10">
        <v>75000</v>
      </c>
      <c r="O15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52" s="10">
        <v>18750</v>
      </c>
      <c r="Q152" s="10">
        <v>0</v>
      </c>
      <c r="R152" s="10">
        <v>18750</v>
      </c>
      <c r="S152" s="10">
        <f>SUM(Table3[[#This Row],[2nd Apportionment A-G Access Grant Res. Code 7412, PCA 25580]:[2nd Apportionment A-G Learning Loss Mitigation Grant Res. Code 7413, PCA 25635]])</f>
        <v>37500</v>
      </c>
    </row>
    <row r="153" spans="1:19" x14ac:dyDescent="0.2">
      <c r="A153" s="14" t="s">
        <v>72</v>
      </c>
      <c r="B153" s="3" t="s">
        <v>73</v>
      </c>
      <c r="C153" s="3">
        <v>5</v>
      </c>
      <c r="D153" s="13" t="s">
        <v>3518</v>
      </c>
      <c r="E153" s="13" t="s">
        <v>74</v>
      </c>
      <c r="F153" s="13" t="s">
        <v>75</v>
      </c>
      <c r="G153" s="3" t="s">
        <v>776</v>
      </c>
      <c r="H153" s="12" t="s">
        <v>777</v>
      </c>
      <c r="I153" s="15" t="s">
        <v>412</v>
      </c>
      <c r="J153" s="44" t="s">
        <v>75</v>
      </c>
      <c r="K153" s="55" t="s">
        <v>778</v>
      </c>
      <c r="L153" s="10">
        <v>75000</v>
      </c>
      <c r="M153" s="10">
        <v>0</v>
      </c>
      <c r="N153" s="10">
        <v>75000</v>
      </c>
      <c r="O15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53" s="10">
        <v>18750</v>
      </c>
      <c r="Q153" s="10">
        <v>0</v>
      </c>
      <c r="R153" s="10">
        <v>18750</v>
      </c>
      <c r="S153" s="10">
        <f>SUM(Table3[[#This Row],[2nd Apportionment A-G Access Grant Res. Code 7412, PCA 25580]:[2nd Apportionment A-G Learning Loss Mitigation Grant Res. Code 7413, PCA 25635]])</f>
        <v>37500</v>
      </c>
    </row>
    <row r="154" spans="1:19" x14ac:dyDescent="0.2">
      <c r="A154" s="14" t="s">
        <v>72</v>
      </c>
      <c r="B154" s="3" t="s">
        <v>73</v>
      </c>
      <c r="C154" s="3">
        <v>5</v>
      </c>
      <c r="D154" s="13" t="s">
        <v>3519</v>
      </c>
      <c r="E154" s="13" t="s">
        <v>74</v>
      </c>
      <c r="F154" s="13" t="s">
        <v>75</v>
      </c>
      <c r="G154" s="3" t="s">
        <v>779</v>
      </c>
      <c r="H154" s="12" t="s">
        <v>780</v>
      </c>
      <c r="I154" s="15" t="s">
        <v>412</v>
      </c>
      <c r="J154" s="44" t="s">
        <v>75</v>
      </c>
      <c r="K154" s="55" t="s">
        <v>781</v>
      </c>
      <c r="L154" s="10">
        <v>75000</v>
      </c>
      <c r="M154" s="10">
        <v>0</v>
      </c>
      <c r="N154" s="10">
        <v>75000</v>
      </c>
      <c r="O15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54" s="10">
        <v>18750</v>
      </c>
      <c r="Q154" s="10">
        <v>0</v>
      </c>
      <c r="R154" s="10">
        <v>18750</v>
      </c>
      <c r="S154" s="10">
        <f>SUM(Table3[[#This Row],[2nd Apportionment A-G Access Grant Res. Code 7412, PCA 25580]:[2nd Apportionment A-G Learning Loss Mitigation Grant Res. Code 7413, PCA 25635]])</f>
        <v>37500</v>
      </c>
    </row>
    <row r="155" spans="1:19" x14ac:dyDescent="0.2">
      <c r="A155" s="14" t="s">
        <v>72</v>
      </c>
      <c r="B155" s="3" t="s">
        <v>73</v>
      </c>
      <c r="C155" s="3">
        <v>5</v>
      </c>
      <c r="D155" s="13" t="s">
        <v>3520</v>
      </c>
      <c r="E155" s="13" t="s">
        <v>74</v>
      </c>
      <c r="F155" s="13" t="s">
        <v>77</v>
      </c>
      <c r="G155" s="3" t="s">
        <v>782</v>
      </c>
      <c r="H155" s="12" t="s">
        <v>783</v>
      </c>
      <c r="I155" s="15" t="s">
        <v>416</v>
      </c>
      <c r="J155" s="44" t="s">
        <v>784</v>
      </c>
      <c r="K155" s="55" t="s">
        <v>785</v>
      </c>
      <c r="L155" s="10">
        <v>9624</v>
      </c>
      <c r="M155" s="10">
        <v>0</v>
      </c>
      <c r="N155" s="10">
        <v>3608</v>
      </c>
      <c r="O15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13232</v>
      </c>
      <c r="P155" s="10">
        <v>2406</v>
      </c>
      <c r="Q155" s="10">
        <v>0</v>
      </c>
      <c r="R155" s="10">
        <v>902</v>
      </c>
      <c r="S155" s="10">
        <f>SUM(Table3[[#This Row],[2nd Apportionment A-G Access Grant Res. Code 7412, PCA 25580]:[2nd Apportionment A-G Learning Loss Mitigation Grant Res. Code 7413, PCA 25635]])</f>
        <v>3308</v>
      </c>
    </row>
    <row r="156" spans="1:19" x14ac:dyDescent="0.2">
      <c r="A156" s="14" t="s">
        <v>86</v>
      </c>
      <c r="B156" s="3" t="s">
        <v>87</v>
      </c>
      <c r="C156" s="3">
        <v>1</v>
      </c>
      <c r="D156" s="13" t="s">
        <v>3521</v>
      </c>
      <c r="E156" s="13" t="s">
        <v>88</v>
      </c>
      <c r="F156" s="13" t="s">
        <v>89</v>
      </c>
      <c r="G156" s="3" t="s">
        <v>10</v>
      </c>
      <c r="H156" s="12" t="s">
        <v>396</v>
      </c>
      <c r="I156" s="15" t="s">
        <v>396</v>
      </c>
      <c r="J156" s="44" t="s">
        <v>89</v>
      </c>
      <c r="K156" s="55" t="s">
        <v>90</v>
      </c>
      <c r="L156" s="10">
        <v>75000</v>
      </c>
      <c r="M156" s="10">
        <v>0</v>
      </c>
      <c r="N156" s="10">
        <v>75000</v>
      </c>
      <c r="O15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56" s="10">
        <v>18750</v>
      </c>
      <c r="Q156" s="10">
        <v>0</v>
      </c>
      <c r="R156" s="10">
        <v>18750</v>
      </c>
      <c r="S156" s="10">
        <f>SUM(Table3[[#This Row],[2nd Apportionment A-G Access Grant Res. Code 7412, PCA 25580]:[2nd Apportionment A-G Learning Loss Mitigation Grant Res. Code 7413, PCA 25635]])</f>
        <v>37500</v>
      </c>
    </row>
    <row r="157" spans="1:19" x14ac:dyDescent="0.2">
      <c r="A157" s="14" t="s">
        <v>86</v>
      </c>
      <c r="B157" s="3" t="s">
        <v>87</v>
      </c>
      <c r="C157" s="3">
        <v>1</v>
      </c>
      <c r="D157" s="13" t="s">
        <v>3522</v>
      </c>
      <c r="E157" s="13" t="s">
        <v>88</v>
      </c>
      <c r="F157" s="13" t="s">
        <v>786</v>
      </c>
      <c r="G157" s="3" t="s">
        <v>10</v>
      </c>
      <c r="H157" s="12" t="s">
        <v>396</v>
      </c>
      <c r="I157" s="15" t="s">
        <v>396</v>
      </c>
      <c r="J157" s="44" t="s">
        <v>786</v>
      </c>
      <c r="K157" s="55" t="s">
        <v>787</v>
      </c>
      <c r="L157" s="10">
        <v>185971</v>
      </c>
      <c r="M157" s="10">
        <v>0</v>
      </c>
      <c r="N157" s="10">
        <v>69720</v>
      </c>
      <c r="O15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255691</v>
      </c>
      <c r="P157" s="10">
        <v>46493</v>
      </c>
      <c r="Q157" s="10">
        <v>0</v>
      </c>
      <c r="R157" s="10">
        <v>17430</v>
      </c>
      <c r="S157" s="10">
        <f>SUM(Table3[[#This Row],[2nd Apportionment A-G Access Grant Res. Code 7412, PCA 25580]:[2nd Apportionment A-G Learning Loss Mitigation Grant Res. Code 7413, PCA 25635]])</f>
        <v>63923</v>
      </c>
    </row>
    <row r="158" spans="1:19" x14ac:dyDescent="0.2">
      <c r="A158" s="14" t="s">
        <v>86</v>
      </c>
      <c r="B158" s="3" t="s">
        <v>87</v>
      </c>
      <c r="C158" s="3">
        <v>1</v>
      </c>
      <c r="D158" s="13" t="s">
        <v>3523</v>
      </c>
      <c r="E158" s="13" t="s">
        <v>88</v>
      </c>
      <c r="F158" s="13" t="s">
        <v>788</v>
      </c>
      <c r="G158" s="3" t="s">
        <v>10</v>
      </c>
      <c r="H158" s="12" t="s">
        <v>396</v>
      </c>
      <c r="I158" s="15" t="s">
        <v>396</v>
      </c>
      <c r="J158" s="44" t="s">
        <v>788</v>
      </c>
      <c r="K158" s="55" t="s">
        <v>789</v>
      </c>
      <c r="L158" s="10">
        <v>166156</v>
      </c>
      <c r="M158" s="10">
        <v>0</v>
      </c>
      <c r="N158" s="10">
        <v>62291</v>
      </c>
      <c r="O15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228447</v>
      </c>
      <c r="P158" s="10">
        <v>41539</v>
      </c>
      <c r="Q158" s="10">
        <v>0</v>
      </c>
      <c r="R158" s="10">
        <v>15573</v>
      </c>
      <c r="S158" s="10">
        <f>SUM(Table3[[#This Row],[2nd Apportionment A-G Access Grant Res. Code 7412, PCA 25580]:[2nd Apportionment A-G Learning Loss Mitigation Grant Res. Code 7413, PCA 25635]])</f>
        <v>57112</v>
      </c>
    </row>
    <row r="159" spans="1:19" x14ac:dyDescent="0.2">
      <c r="A159" s="14" t="s">
        <v>86</v>
      </c>
      <c r="B159" s="3" t="s">
        <v>87</v>
      </c>
      <c r="C159" s="3">
        <v>1</v>
      </c>
      <c r="D159" s="13" t="s">
        <v>3524</v>
      </c>
      <c r="E159" s="13" t="s">
        <v>88</v>
      </c>
      <c r="F159" s="13" t="s">
        <v>790</v>
      </c>
      <c r="G159" s="3" t="s">
        <v>10</v>
      </c>
      <c r="H159" s="12" t="s">
        <v>396</v>
      </c>
      <c r="I159" s="15" t="s">
        <v>396</v>
      </c>
      <c r="J159" s="44" t="s">
        <v>790</v>
      </c>
      <c r="K159" s="55" t="s">
        <v>791</v>
      </c>
      <c r="L159" s="10">
        <v>75000</v>
      </c>
      <c r="M159" s="10">
        <v>0</v>
      </c>
      <c r="N159" s="10">
        <v>75000</v>
      </c>
      <c r="O15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59" s="10">
        <v>18750</v>
      </c>
      <c r="Q159" s="10">
        <v>0</v>
      </c>
      <c r="R159" s="10">
        <v>18750</v>
      </c>
      <c r="S159" s="10">
        <f>SUM(Table3[[#This Row],[2nd Apportionment A-G Access Grant Res. Code 7412, PCA 25580]:[2nd Apportionment A-G Learning Loss Mitigation Grant Res. Code 7413, PCA 25635]])</f>
        <v>37500</v>
      </c>
    </row>
    <row r="160" spans="1:19" x14ac:dyDescent="0.2">
      <c r="A160" s="14" t="s">
        <v>86</v>
      </c>
      <c r="B160" s="3" t="s">
        <v>87</v>
      </c>
      <c r="C160" s="3">
        <v>1</v>
      </c>
      <c r="D160" s="13" t="s">
        <v>3525</v>
      </c>
      <c r="E160" s="13" t="s">
        <v>88</v>
      </c>
      <c r="F160" s="13" t="s">
        <v>792</v>
      </c>
      <c r="G160" s="3" t="s">
        <v>10</v>
      </c>
      <c r="H160" s="12" t="s">
        <v>396</v>
      </c>
      <c r="I160" s="15" t="s">
        <v>396</v>
      </c>
      <c r="J160" s="44" t="s">
        <v>792</v>
      </c>
      <c r="K160" s="55" t="s">
        <v>793</v>
      </c>
      <c r="L160" s="10">
        <v>75000</v>
      </c>
      <c r="M160" s="10">
        <v>0</v>
      </c>
      <c r="N160" s="10">
        <v>75000</v>
      </c>
      <c r="O16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60" s="10">
        <v>18750</v>
      </c>
      <c r="Q160" s="10">
        <v>0</v>
      </c>
      <c r="R160" s="10">
        <v>18750</v>
      </c>
      <c r="S160" s="10">
        <f>SUM(Table3[[#This Row],[2nd Apportionment A-G Access Grant Res. Code 7412, PCA 25580]:[2nd Apportionment A-G Learning Loss Mitigation Grant Res. Code 7413, PCA 25635]])</f>
        <v>37500</v>
      </c>
    </row>
    <row r="161" spans="1:19" x14ac:dyDescent="0.2">
      <c r="A161" s="14" t="s">
        <v>86</v>
      </c>
      <c r="B161" s="3" t="s">
        <v>87</v>
      </c>
      <c r="C161" s="3">
        <v>1</v>
      </c>
      <c r="D161" s="13" t="s">
        <v>3526</v>
      </c>
      <c r="E161" s="13" t="s">
        <v>88</v>
      </c>
      <c r="F161" s="13" t="s">
        <v>794</v>
      </c>
      <c r="G161" s="3" t="s">
        <v>10</v>
      </c>
      <c r="H161" s="12" t="s">
        <v>396</v>
      </c>
      <c r="I161" s="15" t="s">
        <v>396</v>
      </c>
      <c r="J161" s="44" t="s">
        <v>794</v>
      </c>
      <c r="K161" s="55" t="s">
        <v>795</v>
      </c>
      <c r="L161" s="10">
        <v>75000</v>
      </c>
      <c r="M161" s="10">
        <v>0</v>
      </c>
      <c r="N161" s="10">
        <v>75000</v>
      </c>
      <c r="O16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61" s="10">
        <v>18750</v>
      </c>
      <c r="Q161" s="10">
        <v>0</v>
      </c>
      <c r="R161" s="10">
        <v>18750</v>
      </c>
      <c r="S161" s="10">
        <f>SUM(Table3[[#This Row],[2nd Apportionment A-G Access Grant Res. Code 7412, PCA 25580]:[2nd Apportionment A-G Learning Loss Mitigation Grant Res. Code 7413, PCA 25635]])</f>
        <v>37500</v>
      </c>
    </row>
    <row r="162" spans="1:19" x14ac:dyDescent="0.2">
      <c r="A162" s="14" t="s">
        <v>86</v>
      </c>
      <c r="B162" s="3" t="s">
        <v>87</v>
      </c>
      <c r="C162" s="3">
        <v>1</v>
      </c>
      <c r="D162" s="13" t="s">
        <v>3527</v>
      </c>
      <c r="E162" s="13" t="s">
        <v>88</v>
      </c>
      <c r="F162" s="13" t="s">
        <v>796</v>
      </c>
      <c r="G162" s="3" t="s">
        <v>10</v>
      </c>
      <c r="H162" s="12" t="s">
        <v>396</v>
      </c>
      <c r="I162" s="15" t="s">
        <v>396</v>
      </c>
      <c r="J162" s="44" t="s">
        <v>796</v>
      </c>
      <c r="K162" s="55" t="s">
        <v>797</v>
      </c>
      <c r="L162" s="10">
        <v>849</v>
      </c>
      <c r="M162" s="10">
        <v>0</v>
      </c>
      <c r="N162" s="10">
        <v>318</v>
      </c>
      <c r="O16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1167</v>
      </c>
      <c r="P162" s="10">
        <v>212</v>
      </c>
      <c r="Q162" s="10">
        <v>0</v>
      </c>
      <c r="R162" s="10">
        <v>79</v>
      </c>
      <c r="S162" s="10">
        <f>SUM(Table3[[#This Row],[2nd Apportionment A-G Access Grant Res. Code 7412, PCA 25580]:[2nd Apportionment A-G Learning Loss Mitigation Grant Res. Code 7413, PCA 25635]])</f>
        <v>291</v>
      </c>
    </row>
    <row r="163" spans="1:19" x14ac:dyDescent="0.2">
      <c r="A163" s="14" t="s">
        <v>86</v>
      </c>
      <c r="B163" s="3" t="s">
        <v>87</v>
      </c>
      <c r="C163" s="3">
        <v>1</v>
      </c>
      <c r="D163" s="13" t="s">
        <v>3528</v>
      </c>
      <c r="E163" s="13" t="s">
        <v>88</v>
      </c>
      <c r="F163" s="13" t="s">
        <v>92</v>
      </c>
      <c r="G163" s="3" t="s">
        <v>10</v>
      </c>
      <c r="H163" s="12" t="s">
        <v>396</v>
      </c>
      <c r="I163" s="15" t="s">
        <v>396</v>
      </c>
      <c r="J163" s="44" t="s">
        <v>92</v>
      </c>
      <c r="K163" s="55" t="s">
        <v>93</v>
      </c>
      <c r="L163" s="10">
        <v>216824</v>
      </c>
      <c r="M163" s="10">
        <v>0</v>
      </c>
      <c r="N163" s="10">
        <v>81286</v>
      </c>
      <c r="O16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298110</v>
      </c>
      <c r="P163" s="10">
        <v>54206</v>
      </c>
      <c r="Q163" s="10">
        <v>0</v>
      </c>
      <c r="R163" s="10">
        <v>20321</v>
      </c>
      <c r="S163" s="10">
        <f>SUM(Table3[[#This Row],[2nd Apportionment A-G Access Grant Res. Code 7412, PCA 25580]:[2nd Apportionment A-G Learning Loss Mitigation Grant Res. Code 7413, PCA 25635]])</f>
        <v>74527</v>
      </c>
    </row>
    <row r="164" spans="1:19" x14ac:dyDescent="0.2">
      <c r="A164" s="14" t="s">
        <v>86</v>
      </c>
      <c r="B164" s="3" t="s">
        <v>87</v>
      </c>
      <c r="C164" s="3">
        <v>1</v>
      </c>
      <c r="D164" s="13" t="s">
        <v>3529</v>
      </c>
      <c r="E164" s="13" t="s">
        <v>88</v>
      </c>
      <c r="F164" s="13" t="s">
        <v>786</v>
      </c>
      <c r="G164" s="3" t="s">
        <v>798</v>
      </c>
      <c r="H164" s="12" t="s">
        <v>799</v>
      </c>
      <c r="I164" s="15" t="s">
        <v>412</v>
      </c>
      <c r="J164" s="44" t="s">
        <v>786</v>
      </c>
      <c r="K164" s="55" t="s">
        <v>800</v>
      </c>
      <c r="L164" s="10">
        <v>13021</v>
      </c>
      <c r="M164" s="10">
        <v>0</v>
      </c>
      <c r="N164" s="10">
        <v>4881</v>
      </c>
      <c r="O16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17902</v>
      </c>
      <c r="P164" s="10">
        <v>3255</v>
      </c>
      <c r="Q164" s="10">
        <v>0</v>
      </c>
      <c r="R164" s="10">
        <v>1220</v>
      </c>
      <c r="S164" s="10">
        <f>SUM(Table3[[#This Row],[2nd Apportionment A-G Access Grant Res. Code 7412, PCA 25580]:[2nd Apportionment A-G Learning Loss Mitigation Grant Res. Code 7413, PCA 25635]])</f>
        <v>4475</v>
      </c>
    </row>
    <row r="165" spans="1:19" ht="30" x14ac:dyDescent="0.2">
      <c r="A165" s="14" t="s">
        <v>86</v>
      </c>
      <c r="B165" s="3" t="s">
        <v>87</v>
      </c>
      <c r="C165" s="3">
        <v>1</v>
      </c>
      <c r="D165" s="13" t="s">
        <v>3530</v>
      </c>
      <c r="E165" s="13" t="s">
        <v>88</v>
      </c>
      <c r="F165" s="13" t="s">
        <v>89</v>
      </c>
      <c r="G165" s="3" t="s">
        <v>801</v>
      </c>
      <c r="H165" s="12" t="s">
        <v>802</v>
      </c>
      <c r="I165" s="15" t="s">
        <v>416</v>
      </c>
      <c r="J165" s="44" t="s">
        <v>803</v>
      </c>
      <c r="K165" s="55" t="s">
        <v>804</v>
      </c>
      <c r="L165" s="10">
        <v>0</v>
      </c>
      <c r="M165" s="10">
        <v>14996</v>
      </c>
      <c r="N165" s="10">
        <v>2228</v>
      </c>
      <c r="O16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17224</v>
      </c>
      <c r="P165" s="10">
        <v>0</v>
      </c>
      <c r="Q165" s="10">
        <v>3749</v>
      </c>
      <c r="R165" s="10">
        <v>557</v>
      </c>
      <c r="S165" s="10">
        <f>SUM(Table3[[#This Row],[2nd Apportionment A-G Access Grant Res. Code 7412, PCA 25580]:[2nd Apportionment A-G Learning Loss Mitigation Grant Res. Code 7413, PCA 25635]])</f>
        <v>4306</v>
      </c>
    </row>
    <row r="166" spans="1:19" x14ac:dyDescent="0.2">
      <c r="A166" s="14" t="s">
        <v>86</v>
      </c>
      <c r="B166" s="3" t="s">
        <v>87</v>
      </c>
      <c r="C166" s="3">
        <v>1</v>
      </c>
      <c r="D166" s="13" t="s">
        <v>3531</v>
      </c>
      <c r="E166" s="13" t="s">
        <v>88</v>
      </c>
      <c r="F166" s="13" t="s">
        <v>786</v>
      </c>
      <c r="G166" s="3" t="s">
        <v>805</v>
      </c>
      <c r="H166" s="12" t="s">
        <v>806</v>
      </c>
      <c r="I166" s="15" t="s">
        <v>416</v>
      </c>
      <c r="J166" s="44" t="s">
        <v>807</v>
      </c>
      <c r="K166" s="55" t="s">
        <v>808</v>
      </c>
      <c r="L166" s="10">
        <v>0</v>
      </c>
      <c r="M166" s="10">
        <v>11426</v>
      </c>
      <c r="N166" s="10">
        <v>1698</v>
      </c>
      <c r="O16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13124</v>
      </c>
      <c r="P166" s="10">
        <v>0</v>
      </c>
      <c r="Q166" s="10">
        <v>2856</v>
      </c>
      <c r="R166" s="10">
        <v>424</v>
      </c>
      <c r="S166" s="10">
        <f>SUM(Table3[[#This Row],[2nd Apportionment A-G Access Grant Res. Code 7412, PCA 25580]:[2nd Apportionment A-G Learning Loss Mitigation Grant Res. Code 7413, PCA 25635]])</f>
        <v>3280</v>
      </c>
    </row>
    <row r="167" spans="1:19" x14ac:dyDescent="0.2">
      <c r="A167" s="14" t="s">
        <v>86</v>
      </c>
      <c r="B167" s="3" t="s">
        <v>87</v>
      </c>
      <c r="C167" s="3">
        <v>1</v>
      </c>
      <c r="D167" s="13" t="s">
        <v>3532</v>
      </c>
      <c r="E167" s="13" t="s">
        <v>88</v>
      </c>
      <c r="F167" s="13" t="s">
        <v>91</v>
      </c>
      <c r="G167" s="3" t="s">
        <v>809</v>
      </c>
      <c r="H167" s="12" t="s">
        <v>810</v>
      </c>
      <c r="I167" s="15" t="s">
        <v>416</v>
      </c>
      <c r="J167" s="44" t="s">
        <v>811</v>
      </c>
      <c r="K167" s="55" t="s">
        <v>812</v>
      </c>
      <c r="L167" s="10">
        <v>0</v>
      </c>
      <c r="M167" s="10">
        <v>7141</v>
      </c>
      <c r="N167" s="10">
        <v>1061</v>
      </c>
      <c r="O16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8202</v>
      </c>
      <c r="P167" s="10">
        <v>0</v>
      </c>
      <c r="Q167" s="10">
        <v>1785</v>
      </c>
      <c r="R167" s="10">
        <v>265</v>
      </c>
      <c r="S167" s="10">
        <f>SUM(Table3[[#This Row],[2nd Apportionment A-G Access Grant Res. Code 7412, PCA 25580]:[2nd Apportionment A-G Learning Loss Mitigation Grant Res. Code 7413, PCA 25635]])</f>
        <v>2050</v>
      </c>
    </row>
    <row r="168" spans="1:19" x14ac:dyDescent="0.2">
      <c r="A168" s="14" t="s">
        <v>86</v>
      </c>
      <c r="B168" s="3" t="s">
        <v>87</v>
      </c>
      <c r="C168" s="3">
        <v>1</v>
      </c>
      <c r="D168" s="13" t="s">
        <v>3533</v>
      </c>
      <c r="E168" s="13" t="s">
        <v>88</v>
      </c>
      <c r="F168" s="13" t="s">
        <v>92</v>
      </c>
      <c r="G168" s="3" t="s">
        <v>813</v>
      </c>
      <c r="H168" s="12" t="s">
        <v>814</v>
      </c>
      <c r="I168" s="15" t="s">
        <v>416</v>
      </c>
      <c r="J168" s="44" t="s">
        <v>815</v>
      </c>
      <c r="K168" s="55" t="s">
        <v>816</v>
      </c>
      <c r="L168" s="10">
        <v>75000</v>
      </c>
      <c r="M168" s="10">
        <v>0</v>
      </c>
      <c r="N168" s="10">
        <v>75000</v>
      </c>
      <c r="O16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68" s="10">
        <v>18750</v>
      </c>
      <c r="Q168" s="10">
        <v>0</v>
      </c>
      <c r="R168" s="10">
        <v>18750</v>
      </c>
      <c r="S168" s="10">
        <f>SUM(Table3[[#This Row],[2nd Apportionment A-G Access Grant Res. Code 7412, PCA 25580]:[2nd Apportionment A-G Learning Loss Mitigation Grant Res. Code 7413, PCA 25635]])</f>
        <v>37500</v>
      </c>
    </row>
    <row r="169" spans="1:19" x14ac:dyDescent="0.2">
      <c r="A169" s="14" t="s">
        <v>86</v>
      </c>
      <c r="B169" s="3" t="s">
        <v>87</v>
      </c>
      <c r="C169" s="3">
        <v>1</v>
      </c>
      <c r="D169" s="13" t="s">
        <v>3534</v>
      </c>
      <c r="E169" s="13" t="s">
        <v>88</v>
      </c>
      <c r="F169" s="13" t="s">
        <v>89</v>
      </c>
      <c r="G169" s="3" t="s">
        <v>817</v>
      </c>
      <c r="H169" s="12" t="s">
        <v>818</v>
      </c>
      <c r="I169" s="15" t="s">
        <v>416</v>
      </c>
      <c r="J169" s="44" t="s">
        <v>819</v>
      </c>
      <c r="K169" s="55" t="s">
        <v>820</v>
      </c>
      <c r="L169" s="10">
        <v>75000</v>
      </c>
      <c r="M169" s="10">
        <v>0</v>
      </c>
      <c r="N169" s="10">
        <v>75000</v>
      </c>
      <c r="O16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69" s="10">
        <v>18750</v>
      </c>
      <c r="Q169" s="10">
        <v>0</v>
      </c>
      <c r="R169" s="10">
        <v>18750</v>
      </c>
      <c r="S169" s="10">
        <f>SUM(Table3[[#This Row],[2nd Apportionment A-G Access Grant Res. Code 7412, PCA 25580]:[2nd Apportionment A-G Learning Loss Mitigation Grant Res. Code 7413, PCA 25635]])</f>
        <v>37500</v>
      </c>
    </row>
    <row r="170" spans="1:19" x14ac:dyDescent="0.2">
      <c r="A170" s="14" t="s">
        <v>86</v>
      </c>
      <c r="B170" s="3" t="s">
        <v>87</v>
      </c>
      <c r="C170" s="3">
        <v>1</v>
      </c>
      <c r="D170" s="13" t="s">
        <v>3535</v>
      </c>
      <c r="E170" s="13" t="s">
        <v>88</v>
      </c>
      <c r="F170" s="13" t="s">
        <v>821</v>
      </c>
      <c r="G170" s="3" t="s">
        <v>822</v>
      </c>
      <c r="H170" s="12" t="s">
        <v>823</v>
      </c>
      <c r="I170" s="15" t="s">
        <v>416</v>
      </c>
      <c r="J170" s="44" t="s">
        <v>824</v>
      </c>
      <c r="K170" s="55" t="s">
        <v>825</v>
      </c>
      <c r="L170" s="10">
        <v>75000</v>
      </c>
      <c r="M170" s="10">
        <v>0</v>
      </c>
      <c r="N170" s="10">
        <v>75000</v>
      </c>
      <c r="O17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70" s="10">
        <v>18750</v>
      </c>
      <c r="Q170" s="10">
        <v>0</v>
      </c>
      <c r="R170" s="10">
        <v>18750</v>
      </c>
      <c r="S170" s="10">
        <f>SUM(Table3[[#This Row],[2nd Apportionment A-G Access Grant Res. Code 7412, PCA 25580]:[2nd Apportionment A-G Learning Loss Mitigation Grant Res. Code 7413, PCA 25635]])</f>
        <v>37500</v>
      </c>
    </row>
    <row r="171" spans="1:19" x14ac:dyDescent="0.2">
      <c r="A171" s="14" t="s">
        <v>94</v>
      </c>
      <c r="B171" s="3" t="s">
        <v>95</v>
      </c>
      <c r="C171" s="3">
        <v>1</v>
      </c>
      <c r="D171" s="13" t="s">
        <v>3536</v>
      </c>
      <c r="E171" s="13" t="s">
        <v>96</v>
      </c>
      <c r="F171" s="13" t="s">
        <v>826</v>
      </c>
      <c r="G171" s="3" t="s">
        <v>10</v>
      </c>
      <c r="H171" s="12" t="s">
        <v>396</v>
      </c>
      <c r="I171" s="15" t="s">
        <v>396</v>
      </c>
      <c r="J171" s="44" t="s">
        <v>826</v>
      </c>
      <c r="K171" s="55" t="s">
        <v>827</v>
      </c>
      <c r="L171" s="10">
        <v>76426</v>
      </c>
      <c r="M171" s="10">
        <v>0</v>
      </c>
      <c r="N171" s="10">
        <v>75000</v>
      </c>
      <c r="O17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151426</v>
      </c>
      <c r="P171" s="10">
        <v>19106</v>
      </c>
      <c r="Q171" s="10">
        <v>0</v>
      </c>
      <c r="R171" s="10">
        <v>18750</v>
      </c>
      <c r="S171" s="10">
        <f>SUM(Table3[[#This Row],[2nd Apportionment A-G Access Grant Res. Code 7412, PCA 25580]:[2nd Apportionment A-G Learning Loss Mitigation Grant Res. Code 7413, PCA 25635]])</f>
        <v>37856</v>
      </c>
    </row>
    <row r="172" spans="1:19" x14ac:dyDescent="0.2">
      <c r="A172" s="14" t="s">
        <v>94</v>
      </c>
      <c r="B172" s="3" t="s">
        <v>95</v>
      </c>
      <c r="C172" s="3">
        <v>1</v>
      </c>
      <c r="D172" s="13" t="s">
        <v>3537</v>
      </c>
      <c r="E172" s="13" t="s">
        <v>96</v>
      </c>
      <c r="F172" s="13" t="s">
        <v>828</v>
      </c>
      <c r="G172" s="3" t="s">
        <v>10</v>
      </c>
      <c r="H172" s="12" t="s">
        <v>396</v>
      </c>
      <c r="I172" s="15" t="s">
        <v>396</v>
      </c>
      <c r="J172" s="44" t="s">
        <v>828</v>
      </c>
      <c r="K172" s="55" t="s">
        <v>829</v>
      </c>
      <c r="L172" s="10">
        <v>448367</v>
      </c>
      <c r="M172" s="10">
        <v>0</v>
      </c>
      <c r="N172" s="10">
        <v>168091</v>
      </c>
      <c r="O17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616458</v>
      </c>
      <c r="P172" s="10">
        <v>112092</v>
      </c>
      <c r="Q172" s="10">
        <v>0</v>
      </c>
      <c r="R172" s="10">
        <v>42023</v>
      </c>
      <c r="S172" s="10">
        <f>SUM(Table3[[#This Row],[2nd Apportionment A-G Access Grant Res. Code 7412, PCA 25580]:[2nd Apportionment A-G Learning Loss Mitigation Grant Res. Code 7413, PCA 25635]])</f>
        <v>154115</v>
      </c>
    </row>
    <row r="173" spans="1:19" x14ac:dyDescent="0.2">
      <c r="A173" s="14" t="s">
        <v>94</v>
      </c>
      <c r="B173" s="3" t="s">
        <v>95</v>
      </c>
      <c r="C173" s="3">
        <v>1</v>
      </c>
      <c r="D173" s="13" t="s">
        <v>3538</v>
      </c>
      <c r="E173" s="13" t="s">
        <v>96</v>
      </c>
      <c r="F173" s="13" t="s">
        <v>830</v>
      </c>
      <c r="G173" s="3" t="s">
        <v>10</v>
      </c>
      <c r="H173" s="12" t="s">
        <v>396</v>
      </c>
      <c r="I173" s="15" t="s">
        <v>396</v>
      </c>
      <c r="J173" s="44" t="s">
        <v>830</v>
      </c>
      <c r="K173" s="55" t="s">
        <v>831</v>
      </c>
      <c r="L173" s="10">
        <v>784926</v>
      </c>
      <c r="M173" s="10">
        <v>0</v>
      </c>
      <c r="N173" s="10">
        <v>294265</v>
      </c>
      <c r="O17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1079191</v>
      </c>
      <c r="P173" s="10">
        <v>196231</v>
      </c>
      <c r="Q173" s="10">
        <v>0</v>
      </c>
      <c r="R173" s="10">
        <v>73566</v>
      </c>
      <c r="S173" s="10">
        <f>SUM(Table3[[#This Row],[2nd Apportionment A-G Access Grant Res. Code 7412, PCA 25580]:[2nd Apportionment A-G Learning Loss Mitigation Grant Res. Code 7413, PCA 25635]])</f>
        <v>269797</v>
      </c>
    </row>
    <row r="174" spans="1:19" x14ac:dyDescent="0.2">
      <c r="A174" s="14" t="s">
        <v>94</v>
      </c>
      <c r="B174" s="3" t="s">
        <v>95</v>
      </c>
      <c r="C174" s="3">
        <v>1</v>
      </c>
      <c r="D174" s="13" t="s">
        <v>3539</v>
      </c>
      <c r="E174" s="13" t="s">
        <v>96</v>
      </c>
      <c r="F174" s="13" t="s">
        <v>832</v>
      </c>
      <c r="G174" s="3" t="s">
        <v>10</v>
      </c>
      <c r="H174" s="12" t="s">
        <v>396</v>
      </c>
      <c r="I174" s="15" t="s">
        <v>396</v>
      </c>
      <c r="J174" s="44" t="s">
        <v>832</v>
      </c>
      <c r="K174" s="55" t="s">
        <v>833</v>
      </c>
      <c r="L174" s="10">
        <v>84918</v>
      </c>
      <c r="M174" s="10">
        <v>0</v>
      </c>
      <c r="N174" s="10">
        <v>75000</v>
      </c>
      <c r="O17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159918</v>
      </c>
      <c r="P174" s="10">
        <v>21229</v>
      </c>
      <c r="Q174" s="10">
        <v>0</v>
      </c>
      <c r="R174" s="10">
        <v>18750</v>
      </c>
      <c r="S174" s="10">
        <f>SUM(Table3[[#This Row],[2nd Apportionment A-G Access Grant Res. Code 7412, PCA 25580]:[2nd Apportionment A-G Learning Loss Mitigation Grant Res. Code 7413, PCA 25635]])</f>
        <v>39979</v>
      </c>
    </row>
    <row r="175" spans="1:19" x14ac:dyDescent="0.2">
      <c r="A175" s="14" t="s">
        <v>94</v>
      </c>
      <c r="B175" s="3" t="s">
        <v>95</v>
      </c>
      <c r="C175" s="3">
        <v>1</v>
      </c>
      <c r="D175" s="13" t="s">
        <v>3540</v>
      </c>
      <c r="E175" s="13" t="s">
        <v>96</v>
      </c>
      <c r="F175" s="13" t="s">
        <v>834</v>
      </c>
      <c r="G175" s="3" t="s">
        <v>10</v>
      </c>
      <c r="H175" s="12" t="s">
        <v>396</v>
      </c>
      <c r="I175" s="15" t="s">
        <v>396</v>
      </c>
      <c r="J175" s="44" t="s">
        <v>834</v>
      </c>
      <c r="K175" s="55" t="s">
        <v>835</v>
      </c>
      <c r="L175" s="10">
        <v>905226</v>
      </c>
      <c r="M175" s="10">
        <v>0</v>
      </c>
      <c r="N175" s="10">
        <v>339366</v>
      </c>
      <c r="O17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1244592</v>
      </c>
      <c r="P175" s="10">
        <v>226306</v>
      </c>
      <c r="Q175" s="10">
        <v>0</v>
      </c>
      <c r="R175" s="10">
        <v>84841</v>
      </c>
      <c r="S175" s="10">
        <f>SUM(Table3[[#This Row],[2nd Apportionment A-G Access Grant Res. Code 7412, PCA 25580]:[2nd Apportionment A-G Learning Loss Mitigation Grant Res. Code 7413, PCA 25635]])</f>
        <v>311147</v>
      </c>
    </row>
    <row r="176" spans="1:19" x14ac:dyDescent="0.2">
      <c r="A176" s="14" t="s">
        <v>94</v>
      </c>
      <c r="B176" s="3" t="s">
        <v>95</v>
      </c>
      <c r="C176" s="3">
        <v>1</v>
      </c>
      <c r="D176" s="13" t="s">
        <v>3541</v>
      </c>
      <c r="E176" s="13" t="s">
        <v>96</v>
      </c>
      <c r="F176" s="13" t="s">
        <v>836</v>
      </c>
      <c r="G176" s="3" t="s">
        <v>10</v>
      </c>
      <c r="H176" s="12" t="s">
        <v>396</v>
      </c>
      <c r="I176" s="15" t="s">
        <v>396</v>
      </c>
      <c r="J176" s="44" t="s">
        <v>836</v>
      </c>
      <c r="K176" s="55" t="s">
        <v>837</v>
      </c>
      <c r="L176" s="10">
        <v>0</v>
      </c>
      <c r="M176" s="10">
        <v>318496</v>
      </c>
      <c r="N176" s="10">
        <v>75000</v>
      </c>
      <c r="O17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393496</v>
      </c>
      <c r="P176" s="10">
        <v>0</v>
      </c>
      <c r="Q176" s="10">
        <v>79624</v>
      </c>
      <c r="R176" s="10">
        <v>18750</v>
      </c>
      <c r="S176" s="10">
        <f>SUM(Table3[[#This Row],[2nd Apportionment A-G Access Grant Res. Code 7412, PCA 25580]:[2nd Apportionment A-G Learning Loss Mitigation Grant Res. Code 7413, PCA 25635]])</f>
        <v>98374</v>
      </c>
    </row>
    <row r="177" spans="1:19" x14ac:dyDescent="0.2">
      <c r="A177" s="14" t="s">
        <v>94</v>
      </c>
      <c r="B177" s="3" t="s">
        <v>95</v>
      </c>
      <c r="C177" s="3">
        <v>1</v>
      </c>
      <c r="D177" s="13" t="s">
        <v>3542</v>
      </c>
      <c r="E177" s="13" t="s">
        <v>96</v>
      </c>
      <c r="F177" s="13" t="s">
        <v>838</v>
      </c>
      <c r="G177" s="3" t="s">
        <v>10</v>
      </c>
      <c r="H177" s="12" t="s">
        <v>396</v>
      </c>
      <c r="I177" s="15" t="s">
        <v>396</v>
      </c>
      <c r="J177" s="44" t="s">
        <v>838</v>
      </c>
      <c r="K177" s="55" t="s">
        <v>839</v>
      </c>
      <c r="L177" s="10">
        <v>197859</v>
      </c>
      <c r="M177" s="10">
        <v>0</v>
      </c>
      <c r="N177" s="10">
        <v>75000</v>
      </c>
      <c r="O17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272859</v>
      </c>
      <c r="P177" s="10">
        <v>49465</v>
      </c>
      <c r="Q177" s="10">
        <v>0</v>
      </c>
      <c r="R177" s="10">
        <v>18750</v>
      </c>
      <c r="S177" s="10">
        <f>SUM(Table3[[#This Row],[2nd Apportionment A-G Access Grant Res. Code 7412, PCA 25580]:[2nd Apportionment A-G Learning Loss Mitigation Grant Res. Code 7413, PCA 25635]])</f>
        <v>68215</v>
      </c>
    </row>
    <row r="178" spans="1:19" x14ac:dyDescent="0.2">
      <c r="A178" s="14" t="s">
        <v>94</v>
      </c>
      <c r="B178" s="3" t="s">
        <v>95</v>
      </c>
      <c r="C178" s="3">
        <v>1</v>
      </c>
      <c r="D178" s="13" t="s">
        <v>3543</v>
      </c>
      <c r="E178" s="13" t="s">
        <v>96</v>
      </c>
      <c r="F178" s="13" t="s">
        <v>97</v>
      </c>
      <c r="G178" s="3" t="s">
        <v>10</v>
      </c>
      <c r="H178" s="12" t="s">
        <v>396</v>
      </c>
      <c r="I178" s="15" t="s">
        <v>396</v>
      </c>
      <c r="J178" s="44" t="s">
        <v>97</v>
      </c>
      <c r="K178" s="55" t="s">
        <v>98</v>
      </c>
      <c r="L178" s="10">
        <v>75000</v>
      </c>
      <c r="M178" s="10">
        <v>0</v>
      </c>
      <c r="N178" s="10">
        <v>75000</v>
      </c>
      <c r="O17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78" s="10">
        <v>18750</v>
      </c>
      <c r="Q178" s="10">
        <v>0</v>
      </c>
      <c r="R178" s="10">
        <v>18750</v>
      </c>
      <c r="S178" s="10">
        <f>SUM(Table3[[#This Row],[2nd Apportionment A-G Access Grant Res. Code 7412, PCA 25580]:[2nd Apportionment A-G Learning Loss Mitigation Grant Res. Code 7413, PCA 25635]])</f>
        <v>37500</v>
      </c>
    </row>
    <row r="179" spans="1:19" x14ac:dyDescent="0.2">
      <c r="A179" s="14" t="s">
        <v>94</v>
      </c>
      <c r="B179" s="3" t="s">
        <v>95</v>
      </c>
      <c r="C179" s="3">
        <v>1</v>
      </c>
      <c r="D179" s="13" t="s">
        <v>3544</v>
      </c>
      <c r="E179" s="13" t="s">
        <v>96</v>
      </c>
      <c r="F179" s="13" t="s">
        <v>826</v>
      </c>
      <c r="G179" s="3" t="s">
        <v>840</v>
      </c>
      <c r="H179" s="12" t="s">
        <v>841</v>
      </c>
      <c r="I179" s="15" t="s">
        <v>412</v>
      </c>
      <c r="J179" s="44" t="s">
        <v>826</v>
      </c>
      <c r="K179" s="55" t="s">
        <v>842</v>
      </c>
      <c r="L179" s="10">
        <v>75000</v>
      </c>
      <c r="M179" s="10">
        <v>0</v>
      </c>
      <c r="N179" s="10">
        <v>75000</v>
      </c>
      <c r="O17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79" s="10">
        <v>18750</v>
      </c>
      <c r="Q179" s="10">
        <v>0</v>
      </c>
      <c r="R179" s="10">
        <v>18750</v>
      </c>
      <c r="S179" s="10">
        <f>SUM(Table3[[#This Row],[2nd Apportionment A-G Access Grant Res. Code 7412, PCA 25580]:[2nd Apportionment A-G Learning Loss Mitigation Grant Res. Code 7413, PCA 25635]])</f>
        <v>37500</v>
      </c>
    </row>
    <row r="180" spans="1:19" x14ac:dyDescent="0.2">
      <c r="A180" s="14" t="s">
        <v>3545</v>
      </c>
      <c r="B180" s="3" t="s">
        <v>3546</v>
      </c>
      <c r="C180" s="3">
        <v>14</v>
      </c>
      <c r="D180" s="13" t="s">
        <v>3547</v>
      </c>
      <c r="E180" s="13" t="s">
        <v>843</v>
      </c>
      <c r="F180" s="13" t="s">
        <v>844</v>
      </c>
      <c r="G180" s="3" t="s">
        <v>10</v>
      </c>
      <c r="H180" s="12" t="s">
        <v>396</v>
      </c>
      <c r="I180" s="15" t="s">
        <v>396</v>
      </c>
      <c r="J180" s="44" t="s">
        <v>844</v>
      </c>
      <c r="K180" s="55" t="s">
        <v>845</v>
      </c>
      <c r="L180" s="10">
        <v>75000</v>
      </c>
      <c r="M180" s="10">
        <v>0</v>
      </c>
      <c r="N180" s="10">
        <v>75000</v>
      </c>
      <c r="O18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80" s="10">
        <v>18750</v>
      </c>
      <c r="Q180" s="10">
        <v>0</v>
      </c>
      <c r="R180" s="10">
        <v>18750</v>
      </c>
      <c r="S180" s="10">
        <f>SUM(Table3[[#This Row],[2nd Apportionment A-G Access Grant Res. Code 7412, PCA 25580]:[2nd Apportionment A-G Learning Loss Mitigation Grant Res. Code 7413, PCA 25635]])</f>
        <v>37500</v>
      </c>
    </row>
    <row r="181" spans="1:19" x14ac:dyDescent="0.2">
      <c r="A181" s="14" t="s">
        <v>3545</v>
      </c>
      <c r="B181" s="3" t="s">
        <v>3546</v>
      </c>
      <c r="C181" s="3">
        <v>14</v>
      </c>
      <c r="D181" s="13" t="s">
        <v>3548</v>
      </c>
      <c r="E181" s="13" t="s">
        <v>843</v>
      </c>
      <c r="F181" s="13" t="s">
        <v>846</v>
      </c>
      <c r="G181" s="3" t="s">
        <v>10</v>
      </c>
      <c r="H181" s="12" t="s">
        <v>396</v>
      </c>
      <c r="I181" s="15" t="s">
        <v>396</v>
      </c>
      <c r="J181" s="44" t="s">
        <v>846</v>
      </c>
      <c r="K181" s="55" t="s">
        <v>847</v>
      </c>
      <c r="L181" s="10">
        <v>75000</v>
      </c>
      <c r="M181" s="10">
        <v>0</v>
      </c>
      <c r="N181" s="10">
        <v>75000</v>
      </c>
      <c r="O18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81" s="10">
        <v>18750</v>
      </c>
      <c r="Q181" s="10">
        <v>0</v>
      </c>
      <c r="R181" s="10">
        <v>18750</v>
      </c>
      <c r="S181" s="10">
        <f>SUM(Table3[[#This Row],[2nd Apportionment A-G Access Grant Res. Code 7412, PCA 25580]:[2nd Apportionment A-G Learning Loss Mitigation Grant Res. Code 7413, PCA 25635]])</f>
        <v>37500</v>
      </c>
    </row>
    <row r="182" spans="1:19" x14ac:dyDescent="0.2">
      <c r="A182" s="14" t="s">
        <v>3545</v>
      </c>
      <c r="B182" s="3" t="s">
        <v>3546</v>
      </c>
      <c r="C182" s="3">
        <v>14</v>
      </c>
      <c r="D182" s="13" t="s">
        <v>3549</v>
      </c>
      <c r="E182" s="13" t="s">
        <v>843</v>
      </c>
      <c r="F182" s="13" t="s">
        <v>848</v>
      </c>
      <c r="G182" s="3" t="s">
        <v>10</v>
      </c>
      <c r="H182" s="12" t="s">
        <v>396</v>
      </c>
      <c r="I182" s="15" t="s">
        <v>396</v>
      </c>
      <c r="J182" s="44" t="s">
        <v>848</v>
      </c>
      <c r="K182" s="55" t="s">
        <v>849</v>
      </c>
      <c r="L182" s="10">
        <v>75000</v>
      </c>
      <c r="M182" s="10">
        <v>0</v>
      </c>
      <c r="N182" s="10">
        <v>75000</v>
      </c>
      <c r="O18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82" s="10">
        <v>18750</v>
      </c>
      <c r="Q182" s="10">
        <v>0</v>
      </c>
      <c r="R182" s="10">
        <v>18750</v>
      </c>
      <c r="S182" s="10">
        <f>SUM(Table3[[#This Row],[2nd Apportionment A-G Access Grant Res. Code 7412, PCA 25580]:[2nd Apportionment A-G Learning Loss Mitigation Grant Res. Code 7413, PCA 25635]])</f>
        <v>37500</v>
      </c>
    </row>
    <row r="183" spans="1:19" x14ac:dyDescent="0.2">
      <c r="A183" s="14" t="s">
        <v>3545</v>
      </c>
      <c r="B183" s="3" t="s">
        <v>3546</v>
      </c>
      <c r="C183" s="3">
        <v>14</v>
      </c>
      <c r="D183" s="13" t="s">
        <v>3550</v>
      </c>
      <c r="E183" s="13" t="s">
        <v>843</v>
      </c>
      <c r="F183" s="13" t="s">
        <v>850</v>
      </c>
      <c r="G183" s="3" t="s">
        <v>10</v>
      </c>
      <c r="H183" s="12" t="s">
        <v>396</v>
      </c>
      <c r="I183" s="15" t="s">
        <v>396</v>
      </c>
      <c r="J183" s="44" t="s">
        <v>850</v>
      </c>
      <c r="K183" s="55" t="s">
        <v>851</v>
      </c>
      <c r="L183" s="10">
        <v>0</v>
      </c>
      <c r="M183" s="10">
        <v>75000</v>
      </c>
      <c r="N183" s="10">
        <v>75000</v>
      </c>
      <c r="O18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83" s="10">
        <v>0</v>
      </c>
      <c r="Q183" s="10">
        <v>18750</v>
      </c>
      <c r="R183" s="10">
        <v>18750</v>
      </c>
      <c r="S183" s="10">
        <f>SUM(Table3[[#This Row],[2nd Apportionment A-G Access Grant Res. Code 7412, PCA 25580]:[2nd Apportionment A-G Learning Loss Mitigation Grant Res. Code 7413, PCA 25635]])</f>
        <v>37500</v>
      </c>
    </row>
    <row r="184" spans="1:19" x14ac:dyDescent="0.2">
      <c r="A184" s="14" t="s">
        <v>3545</v>
      </c>
      <c r="B184" s="3" t="s">
        <v>3546</v>
      </c>
      <c r="C184" s="3">
        <v>14</v>
      </c>
      <c r="D184" s="13" t="s">
        <v>3551</v>
      </c>
      <c r="E184" s="13" t="s">
        <v>843</v>
      </c>
      <c r="F184" s="13" t="s">
        <v>852</v>
      </c>
      <c r="G184" s="3" t="s">
        <v>10</v>
      </c>
      <c r="H184" s="12" t="s">
        <v>396</v>
      </c>
      <c r="I184" s="15" t="s">
        <v>396</v>
      </c>
      <c r="J184" s="44" t="s">
        <v>852</v>
      </c>
      <c r="K184" s="55" t="s">
        <v>853</v>
      </c>
      <c r="L184" s="10">
        <v>104732</v>
      </c>
      <c r="M184" s="10">
        <v>0</v>
      </c>
      <c r="N184" s="10">
        <v>39264</v>
      </c>
      <c r="O18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143996</v>
      </c>
      <c r="P184" s="10">
        <v>26183</v>
      </c>
      <c r="Q184" s="10">
        <v>0</v>
      </c>
      <c r="R184" s="10">
        <v>9816</v>
      </c>
      <c r="S184" s="10">
        <f>SUM(Table3[[#This Row],[2nd Apportionment A-G Access Grant Res. Code 7412, PCA 25580]:[2nd Apportionment A-G Learning Loss Mitigation Grant Res. Code 7413, PCA 25635]])</f>
        <v>35999</v>
      </c>
    </row>
    <row r="185" spans="1:19" x14ac:dyDescent="0.2">
      <c r="A185" s="14" t="s">
        <v>3545</v>
      </c>
      <c r="B185" s="3" t="s">
        <v>3546</v>
      </c>
      <c r="C185" s="3">
        <v>14</v>
      </c>
      <c r="D185" s="13" t="s">
        <v>3552</v>
      </c>
      <c r="E185" s="13" t="s">
        <v>843</v>
      </c>
      <c r="F185" s="13" t="s">
        <v>844</v>
      </c>
      <c r="G185" s="3" t="s">
        <v>854</v>
      </c>
      <c r="H185" s="12" t="s">
        <v>855</v>
      </c>
      <c r="I185" s="15" t="s">
        <v>416</v>
      </c>
      <c r="J185" s="44" t="s">
        <v>856</v>
      </c>
      <c r="K185" s="55" t="s">
        <v>857</v>
      </c>
      <c r="L185" s="10">
        <v>228996</v>
      </c>
      <c r="M185" s="10">
        <v>0</v>
      </c>
      <c r="N185" s="10">
        <v>85850</v>
      </c>
      <c r="O18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314846</v>
      </c>
      <c r="P185" s="10">
        <v>57249</v>
      </c>
      <c r="Q185" s="10">
        <v>0</v>
      </c>
      <c r="R185" s="10">
        <v>21462</v>
      </c>
      <c r="S185" s="10">
        <f>SUM(Table3[[#This Row],[2nd Apportionment A-G Access Grant Res. Code 7412, PCA 25580]:[2nd Apportionment A-G Learning Loss Mitigation Grant Res. Code 7413, PCA 25635]])</f>
        <v>78711</v>
      </c>
    </row>
    <row r="186" spans="1:19" x14ac:dyDescent="0.2">
      <c r="A186" s="14" t="s">
        <v>3545</v>
      </c>
      <c r="B186" s="3" t="s">
        <v>3546</v>
      </c>
      <c r="C186" s="3">
        <v>14</v>
      </c>
      <c r="D186" s="13" t="s">
        <v>3553</v>
      </c>
      <c r="E186" s="13" t="s">
        <v>843</v>
      </c>
      <c r="F186" s="13" t="s">
        <v>844</v>
      </c>
      <c r="G186" s="3" t="s">
        <v>858</v>
      </c>
      <c r="H186" s="12" t="s">
        <v>859</v>
      </c>
      <c r="I186" s="15" t="s">
        <v>416</v>
      </c>
      <c r="J186" s="44" t="s">
        <v>860</v>
      </c>
      <c r="K186" s="55" t="s">
        <v>861</v>
      </c>
      <c r="L186" s="10">
        <v>0</v>
      </c>
      <c r="M186" s="10">
        <v>175673</v>
      </c>
      <c r="N186" s="10">
        <v>75000</v>
      </c>
      <c r="O18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250673</v>
      </c>
      <c r="P186" s="10">
        <v>0</v>
      </c>
      <c r="Q186" s="10">
        <v>43918</v>
      </c>
      <c r="R186" s="10">
        <v>18750</v>
      </c>
      <c r="S186" s="10">
        <f>SUM(Table3[[#This Row],[2nd Apportionment A-G Access Grant Res. Code 7412, PCA 25580]:[2nd Apportionment A-G Learning Loss Mitigation Grant Res. Code 7413, PCA 25635]])</f>
        <v>62668</v>
      </c>
    </row>
    <row r="187" spans="1:19" x14ac:dyDescent="0.2">
      <c r="A187" s="14" t="s">
        <v>3545</v>
      </c>
      <c r="B187" s="3" t="s">
        <v>3546</v>
      </c>
      <c r="C187" s="3">
        <v>14</v>
      </c>
      <c r="D187" s="13" t="s">
        <v>3554</v>
      </c>
      <c r="E187" s="13" t="s">
        <v>843</v>
      </c>
      <c r="F187" s="13" t="s">
        <v>844</v>
      </c>
      <c r="G187" s="3" t="s">
        <v>862</v>
      </c>
      <c r="H187" s="12" t="s">
        <v>863</v>
      </c>
      <c r="I187" s="15" t="s">
        <v>416</v>
      </c>
      <c r="J187" s="44" t="s">
        <v>864</v>
      </c>
      <c r="K187" s="55" t="s">
        <v>865</v>
      </c>
      <c r="L187" s="10">
        <v>75000</v>
      </c>
      <c r="M187" s="10">
        <v>0</v>
      </c>
      <c r="N187" s="10">
        <v>75000</v>
      </c>
      <c r="O18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87" s="10">
        <v>18750</v>
      </c>
      <c r="Q187" s="10">
        <v>0</v>
      </c>
      <c r="R187" s="10">
        <v>18750</v>
      </c>
      <c r="S187" s="10">
        <f>SUM(Table3[[#This Row],[2nd Apportionment A-G Access Grant Res. Code 7412, PCA 25580]:[2nd Apportionment A-G Learning Loss Mitigation Grant Res. Code 7413, PCA 25635]])</f>
        <v>37500</v>
      </c>
    </row>
    <row r="188" spans="1:19" x14ac:dyDescent="0.2">
      <c r="A188" s="14" t="s">
        <v>99</v>
      </c>
      <c r="B188" s="3" t="s">
        <v>100</v>
      </c>
      <c r="C188" s="3">
        <v>2</v>
      </c>
      <c r="D188" s="13" t="s">
        <v>3555</v>
      </c>
      <c r="E188" s="13" t="s">
        <v>101</v>
      </c>
      <c r="F188" s="13" t="s">
        <v>866</v>
      </c>
      <c r="G188" s="3" t="s">
        <v>10</v>
      </c>
      <c r="H188" s="12" t="s">
        <v>396</v>
      </c>
      <c r="I188" s="15" t="s">
        <v>396</v>
      </c>
      <c r="J188" s="44" t="s">
        <v>866</v>
      </c>
      <c r="K188" s="55" t="s">
        <v>867</v>
      </c>
      <c r="L188" s="10">
        <v>168987</v>
      </c>
      <c r="M188" s="10">
        <v>0</v>
      </c>
      <c r="N188" s="10">
        <v>75000</v>
      </c>
      <c r="O18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243987</v>
      </c>
      <c r="P188" s="10">
        <v>42247</v>
      </c>
      <c r="Q188" s="10">
        <v>0</v>
      </c>
      <c r="R188" s="10">
        <v>18750</v>
      </c>
      <c r="S188" s="10">
        <f>SUM(Table3[[#This Row],[2nd Apportionment A-G Access Grant Res. Code 7412, PCA 25580]:[2nd Apportionment A-G Learning Loss Mitigation Grant Res. Code 7413, PCA 25635]])</f>
        <v>60997</v>
      </c>
    </row>
    <row r="189" spans="1:19" x14ac:dyDescent="0.2">
      <c r="A189" s="14" t="s">
        <v>99</v>
      </c>
      <c r="B189" s="3" t="s">
        <v>100</v>
      </c>
      <c r="C189" s="3">
        <v>2</v>
      </c>
      <c r="D189" s="13" t="s">
        <v>3556</v>
      </c>
      <c r="E189" s="13" t="s">
        <v>101</v>
      </c>
      <c r="F189" s="13" t="s">
        <v>868</v>
      </c>
      <c r="G189" s="3" t="s">
        <v>10</v>
      </c>
      <c r="H189" s="12" t="s">
        <v>396</v>
      </c>
      <c r="I189" s="15" t="s">
        <v>396</v>
      </c>
      <c r="J189" s="44" t="s">
        <v>868</v>
      </c>
      <c r="K189" s="55" t="s">
        <v>869</v>
      </c>
      <c r="L189" s="10">
        <v>1091480</v>
      </c>
      <c r="M189" s="10">
        <v>0</v>
      </c>
      <c r="N189" s="10">
        <v>409191</v>
      </c>
      <c r="O18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1500671</v>
      </c>
      <c r="P189" s="10">
        <v>272870</v>
      </c>
      <c r="Q189" s="10">
        <v>0</v>
      </c>
      <c r="R189" s="10">
        <v>102298</v>
      </c>
      <c r="S189" s="10">
        <f>SUM(Table3[[#This Row],[2nd Apportionment A-G Access Grant Res. Code 7412, PCA 25580]:[2nd Apportionment A-G Learning Loss Mitigation Grant Res. Code 7413, PCA 25635]])</f>
        <v>375168</v>
      </c>
    </row>
    <row r="190" spans="1:19" x14ac:dyDescent="0.2">
      <c r="A190" s="14" t="s">
        <v>99</v>
      </c>
      <c r="B190" s="3" t="s">
        <v>100</v>
      </c>
      <c r="C190" s="3">
        <v>2</v>
      </c>
      <c r="D190" s="13" t="s">
        <v>3557</v>
      </c>
      <c r="E190" s="13" t="s">
        <v>101</v>
      </c>
      <c r="F190" s="13" t="s">
        <v>870</v>
      </c>
      <c r="G190" s="3" t="s">
        <v>10</v>
      </c>
      <c r="H190" s="12" t="s">
        <v>396</v>
      </c>
      <c r="I190" s="15" t="s">
        <v>396</v>
      </c>
      <c r="J190" s="44" t="s">
        <v>870</v>
      </c>
      <c r="K190" s="55" t="s">
        <v>871</v>
      </c>
      <c r="L190" s="10">
        <v>8578422</v>
      </c>
      <c r="M190" s="10">
        <v>0</v>
      </c>
      <c r="N190" s="10">
        <v>3216015</v>
      </c>
      <c r="O19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11794437</v>
      </c>
      <c r="P190" s="10">
        <v>2144605</v>
      </c>
      <c r="Q190" s="10">
        <v>0</v>
      </c>
      <c r="R190" s="10">
        <v>804004</v>
      </c>
      <c r="S190" s="10">
        <f>SUM(Table3[[#This Row],[2nd Apportionment A-G Access Grant Res. Code 7412, PCA 25580]:[2nd Apportionment A-G Learning Loss Mitigation Grant Res. Code 7413, PCA 25635]])</f>
        <v>2948609</v>
      </c>
    </row>
    <row r="191" spans="1:19" x14ac:dyDescent="0.2">
      <c r="A191" s="14" t="s">
        <v>99</v>
      </c>
      <c r="B191" s="3" t="s">
        <v>100</v>
      </c>
      <c r="C191" s="3">
        <v>2</v>
      </c>
      <c r="D191" s="13" t="s">
        <v>3558</v>
      </c>
      <c r="E191" s="13" t="s">
        <v>101</v>
      </c>
      <c r="F191" s="13" t="s">
        <v>872</v>
      </c>
      <c r="G191" s="3" t="s">
        <v>10</v>
      </c>
      <c r="H191" s="12" t="s">
        <v>396</v>
      </c>
      <c r="I191" s="15" t="s">
        <v>396</v>
      </c>
      <c r="J191" s="44" t="s">
        <v>872</v>
      </c>
      <c r="K191" s="55" t="s">
        <v>873</v>
      </c>
      <c r="L191" s="10">
        <v>75000</v>
      </c>
      <c r="M191" s="10">
        <v>0</v>
      </c>
      <c r="N191" s="10">
        <v>75000</v>
      </c>
      <c r="O19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91" s="10">
        <v>18750</v>
      </c>
      <c r="Q191" s="10">
        <v>0</v>
      </c>
      <c r="R191" s="10">
        <v>18750</v>
      </c>
      <c r="S191" s="10">
        <f>SUM(Table3[[#This Row],[2nd Apportionment A-G Access Grant Res. Code 7412, PCA 25580]:[2nd Apportionment A-G Learning Loss Mitigation Grant Res. Code 7413, PCA 25635]])</f>
        <v>37500</v>
      </c>
    </row>
    <row r="192" spans="1:19" x14ac:dyDescent="0.2">
      <c r="A192" s="14" t="s">
        <v>99</v>
      </c>
      <c r="B192" s="3" t="s">
        <v>100</v>
      </c>
      <c r="C192" s="3">
        <v>2</v>
      </c>
      <c r="D192" s="13" t="s">
        <v>3559</v>
      </c>
      <c r="E192" s="13" t="s">
        <v>101</v>
      </c>
      <c r="F192" s="13" t="s">
        <v>874</v>
      </c>
      <c r="G192" s="3" t="s">
        <v>10</v>
      </c>
      <c r="H192" s="12" t="s">
        <v>396</v>
      </c>
      <c r="I192" s="15" t="s">
        <v>396</v>
      </c>
      <c r="J192" s="44" t="s">
        <v>874</v>
      </c>
      <c r="K192" s="55" t="s">
        <v>875</v>
      </c>
      <c r="L192" s="10">
        <v>171818</v>
      </c>
      <c r="M192" s="10">
        <v>0</v>
      </c>
      <c r="N192" s="10">
        <v>75000</v>
      </c>
      <c r="O19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246818</v>
      </c>
      <c r="P192" s="10">
        <v>42954</v>
      </c>
      <c r="Q192" s="10">
        <v>0</v>
      </c>
      <c r="R192" s="10">
        <v>18750</v>
      </c>
      <c r="S192" s="10">
        <f>SUM(Table3[[#This Row],[2nd Apportionment A-G Access Grant Res. Code 7412, PCA 25580]:[2nd Apportionment A-G Learning Loss Mitigation Grant Res. Code 7413, PCA 25635]])</f>
        <v>61704</v>
      </c>
    </row>
    <row r="193" spans="1:19" x14ac:dyDescent="0.2">
      <c r="A193" s="14" t="s">
        <v>99</v>
      </c>
      <c r="B193" s="3" t="s">
        <v>100</v>
      </c>
      <c r="C193" s="3">
        <v>2</v>
      </c>
      <c r="D193" s="13" t="s">
        <v>3560</v>
      </c>
      <c r="E193" s="13" t="s">
        <v>101</v>
      </c>
      <c r="F193" s="13" t="s">
        <v>876</v>
      </c>
      <c r="G193" s="3" t="s">
        <v>10</v>
      </c>
      <c r="H193" s="12" t="s">
        <v>396</v>
      </c>
      <c r="I193" s="15" t="s">
        <v>396</v>
      </c>
      <c r="J193" s="44" t="s">
        <v>876</v>
      </c>
      <c r="K193" s="55" t="s">
        <v>877</v>
      </c>
      <c r="L193" s="10">
        <v>34533</v>
      </c>
      <c r="M193" s="10">
        <v>0</v>
      </c>
      <c r="N193" s="10">
        <v>12946</v>
      </c>
      <c r="O19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47479</v>
      </c>
      <c r="P193" s="10">
        <v>8633</v>
      </c>
      <c r="Q193" s="10">
        <v>0</v>
      </c>
      <c r="R193" s="10">
        <v>3236</v>
      </c>
      <c r="S193" s="10">
        <f>SUM(Table3[[#This Row],[2nd Apportionment A-G Access Grant Res. Code 7412, PCA 25580]:[2nd Apportionment A-G Learning Loss Mitigation Grant Res. Code 7413, PCA 25635]])</f>
        <v>11869</v>
      </c>
    </row>
    <row r="194" spans="1:19" x14ac:dyDescent="0.2">
      <c r="A194" s="14" t="s">
        <v>99</v>
      </c>
      <c r="B194" s="3" t="s">
        <v>100</v>
      </c>
      <c r="C194" s="3">
        <v>2</v>
      </c>
      <c r="D194" s="13" t="s">
        <v>3561</v>
      </c>
      <c r="E194" s="13" t="s">
        <v>101</v>
      </c>
      <c r="F194" s="13" t="s">
        <v>878</v>
      </c>
      <c r="G194" s="3" t="s">
        <v>10</v>
      </c>
      <c r="H194" s="12" t="s">
        <v>396</v>
      </c>
      <c r="I194" s="15" t="s">
        <v>396</v>
      </c>
      <c r="J194" s="44" t="s">
        <v>878</v>
      </c>
      <c r="K194" s="55" t="s">
        <v>879</v>
      </c>
      <c r="L194" s="10">
        <v>207200</v>
      </c>
      <c r="M194" s="10">
        <v>0</v>
      </c>
      <c r="N194" s="10">
        <v>77678</v>
      </c>
      <c r="O19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284878</v>
      </c>
      <c r="P194" s="10">
        <v>51800</v>
      </c>
      <c r="Q194" s="10">
        <v>0</v>
      </c>
      <c r="R194" s="10">
        <v>19419</v>
      </c>
      <c r="S194" s="10">
        <f>SUM(Table3[[#This Row],[2nd Apportionment A-G Access Grant Res. Code 7412, PCA 25580]:[2nd Apportionment A-G Learning Loss Mitigation Grant Res. Code 7413, PCA 25635]])</f>
        <v>71219</v>
      </c>
    </row>
    <row r="195" spans="1:19" x14ac:dyDescent="0.2">
      <c r="A195" s="14" t="s">
        <v>99</v>
      </c>
      <c r="B195" s="3" t="s">
        <v>100</v>
      </c>
      <c r="C195" s="3">
        <v>2</v>
      </c>
      <c r="D195" s="13" t="s">
        <v>3562</v>
      </c>
      <c r="E195" s="13" t="s">
        <v>101</v>
      </c>
      <c r="F195" s="13" t="s">
        <v>880</v>
      </c>
      <c r="G195" s="3" t="s">
        <v>10</v>
      </c>
      <c r="H195" s="12" t="s">
        <v>396</v>
      </c>
      <c r="I195" s="15" t="s">
        <v>396</v>
      </c>
      <c r="J195" s="44" t="s">
        <v>880</v>
      </c>
      <c r="K195" s="55" t="s">
        <v>881</v>
      </c>
      <c r="L195" s="10">
        <v>255037</v>
      </c>
      <c r="M195" s="10">
        <v>0</v>
      </c>
      <c r="N195" s="10">
        <v>95612</v>
      </c>
      <c r="O19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350649</v>
      </c>
      <c r="P195" s="10">
        <v>63759</v>
      </c>
      <c r="Q195" s="10">
        <v>0</v>
      </c>
      <c r="R195" s="10">
        <v>23903</v>
      </c>
      <c r="S195" s="10">
        <f>SUM(Table3[[#This Row],[2nd Apportionment A-G Access Grant Res. Code 7412, PCA 25580]:[2nd Apportionment A-G Learning Loss Mitigation Grant Res. Code 7413, PCA 25635]])</f>
        <v>87662</v>
      </c>
    </row>
    <row r="196" spans="1:19" x14ac:dyDescent="0.2">
      <c r="A196" s="14" t="s">
        <v>99</v>
      </c>
      <c r="B196" s="3" t="s">
        <v>100</v>
      </c>
      <c r="C196" s="3">
        <v>2</v>
      </c>
      <c r="D196" s="13" t="s">
        <v>3563</v>
      </c>
      <c r="E196" s="13" t="s">
        <v>101</v>
      </c>
      <c r="F196" s="13" t="s">
        <v>882</v>
      </c>
      <c r="G196" s="3" t="s">
        <v>10</v>
      </c>
      <c r="H196" s="12" t="s">
        <v>396</v>
      </c>
      <c r="I196" s="15" t="s">
        <v>396</v>
      </c>
      <c r="J196" s="44" t="s">
        <v>882</v>
      </c>
      <c r="K196" s="55" t="s">
        <v>883</v>
      </c>
      <c r="L196" s="10">
        <v>112092</v>
      </c>
      <c r="M196" s="10">
        <v>0</v>
      </c>
      <c r="N196" s="10">
        <v>42023</v>
      </c>
      <c r="O19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154115</v>
      </c>
      <c r="P196" s="10">
        <v>28023</v>
      </c>
      <c r="Q196" s="10">
        <v>0</v>
      </c>
      <c r="R196" s="10">
        <v>10506</v>
      </c>
      <c r="S196" s="10">
        <f>SUM(Table3[[#This Row],[2nd Apportionment A-G Access Grant Res. Code 7412, PCA 25580]:[2nd Apportionment A-G Learning Loss Mitigation Grant Res. Code 7413, PCA 25635]])</f>
        <v>38529</v>
      </c>
    </row>
    <row r="197" spans="1:19" x14ac:dyDescent="0.2">
      <c r="A197" s="14" t="s">
        <v>99</v>
      </c>
      <c r="B197" s="3" t="s">
        <v>100</v>
      </c>
      <c r="C197" s="3">
        <v>2</v>
      </c>
      <c r="D197" s="13" t="s">
        <v>3564</v>
      </c>
      <c r="E197" s="13" t="s">
        <v>101</v>
      </c>
      <c r="F197" s="13" t="s">
        <v>884</v>
      </c>
      <c r="G197" s="3" t="s">
        <v>10</v>
      </c>
      <c r="H197" s="12" t="s">
        <v>396</v>
      </c>
      <c r="I197" s="15" t="s">
        <v>396</v>
      </c>
      <c r="J197" s="44" t="s">
        <v>884</v>
      </c>
      <c r="K197" s="55" t="s">
        <v>885</v>
      </c>
      <c r="L197" s="10">
        <v>477239</v>
      </c>
      <c r="M197" s="10">
        <v>0</v>
      </c>
      <c r="N197" s="10">
        <v>178915</v>
      </c>
      <c r="O19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656154</v>
      </c>
      <c r="P197" s="10">
        <v>119310</v>
      </c>
      <c r="Q197" s="10">
        <v>0</v>
      </c>
      <c r="R197" s="10">
        <v>44729</v>
      </c>
      <c r="S197" s="10">
        <f>SUM(Table3[[#This Row],[2nd Apportionment A-G Access Grant Res. Code 7412, PCA 25580]:[2nd Apportionment A-G Learning Loss Mitigation Grant Res. Code 7413, PCA 25635]])</f>
        <v>164039</v>
      </c>
    </row>
    <row r="198" spans="1:19" x14ac:dyDescent="0.2">
      <c r="A198" s="14" t="s">
        <v>99</v>
      </c>
      <c r="B198" s="3" t="s">
        <v>100</v>
      </c>
      <c r="C198" s="3">
        <v>2</v>
      </c>
      <c r="D198" s="13" t="s">
        <v>3565</v>
      </c>
      <c r="E198" s="13" t="s">
        <v>101</v>
      </c>
      <c r="F198" s="13" t="s">
        <v>886</v>
      </c>
      <c r="G198" s="3" t="s">
        <v>10</v>
      </c>
      <c r="H198" s="12" t="s">
        <v>396</v>
      </c>
      <c r="I198" s="15" t="s">
        <v>396</v>
      </c>
      <c r="J198" s="44" t="s">
        <v>886</v>
      </c>
      <c r="K198" s="55" t="s">
        <v>887</v>
      </c>
      <c r="L198" s="10">
        <v>269190</v>
      </c>
      <c r="M198" s="10">
        <v>0</v>
      </c>
      <c r="N198" s="10">
        <v>100918</v>
      </c>
      <c r="O19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370108</v>
      </c>
      <c r="P198" s="10">
        <v>67297</v>
      </c>
      <c r="Q198" s="10">
        <v>0</v>
      </c>
      <c r="R198" s="10">
        <v>25229</v>
      </c>
      <c r="S198" s="10">
        <f>SUM(Table3[[#This Row],[2nd Apportionment A-G Access Grant Res. Code 7412, PCA 25580]:[2nd Apportionment A-G Learning Loss Mitigation Grant Res. Code 7413, PCA 25635]])</f>
        <v>92526</v>
      </c>
    </row>
    <row r="199" spans="1:19" x14ac:dyDescent="0.2">
      <c r="A199" s="14" t="s">
        <v>99</v>
      </c>
      <c r="B199" s="3" t="s">
        <v>100</v>
      </c>
      <c r="C199" s="3">
        <v>2</v>
      </c>
      <c r="D199" s="13" t="s">
        <v>3566</v>
      </c>
      <c r="E199" s="13" t="s">
        <v>101</v>
      </c>
      <c r="F199" s="13" t="s">
        <v>888</v>
      </c>
      <c r="G199" s="3" t="s">
        <v>10</v>
      </c>
      <c r="H199" s="12" t="s">
        <v>396</v>
      </c>
      <c r="I199" s="15" t="s">
        <v>396</v>
      </c>
      <c r="J199" s="44" t="s">
        <v>888</v>
      </c>
      <c r="K199" s="55" t="s">
        <v>889</v>
      </c>
      <c r="L199" s="10">
        <v>253056</v>
      </c>
      <c r="M199" s="10">
        <v>0</v>
      </c>
      <c r="N199" s="10">
        <v>94870</v>
      </c>
      <c r="O19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347926</v>
      </c>
      <c r="P199" s="10">
        <v>63264</v>
      </c>
      <c r="Q199" s="10">
        <v>0</v>
      </c>
      <c r="R199" s="10">
        <v>23717</v>
      </c>
      <c r="S199" s="10">
        <f>SUM(Table3[[#This Row],[2nd Apportionment A-G Access Grant Res. Code 7412, PCA 25580]:[2nd Apportionment A-G Learning Loss Mitigation Grant Res. Code 7413, PCA 25635]])</f>
        <v>86981</v>
      </c>
    </row>
    <row r="200" spans="1:19" x14ac:dyDescent="0.2">
      <c r="A200" s="14" t="s">
        <v>99</v>
      </c>
      <c r="B200" s="3" t="s">
        <v>100</v>
      </c>
      <c r="C200" s="3">
        <v>2</v>
      </c>
      <c r="D200" s="13" t="s">
        <v>3567</v>
      </c>
      <c r="E200" s="13" t="s">
        <v>101</v>
      </c>
      <c r="F200" s="13" t="s">
        <v>890</v>
      </c>
      <c r="G200" s="3" t="s">
        <v>10</v>
      </c>
      <c r="H200" s="12" t="s">
        <v>396</v>
      </c>
      <c r="I200" s="15" t="s">
        <v>396</v>
      </c>
      <c r="J200" s="44" t="s">
        <v>890</v>
      </c>
      <c r="K200" s="55" t="s">
        <v>891</v>
      </c>
      <c r="L200" s="10">
        <v>75000</v>
      </c>
      <c r="M200" s="10">
        <v>0</v>
      </c>
      <c r="N200" s="10">
        <v>75000</v>
      </c>
      <c r="O20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00" s="10">
        <v>18750</v>
      </c>
      <c r="Q200" s="10">
        <v>0</v>
      </c>
      <c r="R200" s="10">
        <v>18750</v>
      </c>
      <c r="S200" s="10">
        <f>SUM(Table3[[#This Row],[2nd Apportionment A-G Access Grant Res. Code 7412, PCA 25580]:[2nd Apportionment A-G Learning Loss Mitigation Grant Res. Code 7413, PCA 25635]])</f>
        <v>37500</v>
      </c>
    </row>
    <row r="201" spans="1:19" x14ac:dyDescent="0.2">
      <c r="A201" s="14" t="s">
        <v>99</v>
      </c>
      <c r="B201" s="3" t="s">
        <v>100</v>
      </c>
      <c r="C201" s="3">
        <v>2</v>
      </c>
      <c r="D201" s="13" t="s">
        <v>3568</v>
      </c>
      <c r="E201" s="13" t="s">
        <v>101</v>
      </c>
      <c r="F201" s="13" t="s">
        <v>870</v>
      </c>
      <c r="G201" s="3" t="s">
        <v>892</v>
      </c>
      <c r="H201" s="12" t="s">
        <v>893</v>
      </c>
      <c r="I201" s="15" t="s">
        <v>412</v>
      </c>
      <c r="J201" s="44" t="s">
        <v>870</v>
      </c>
      <c r="K201" s="55" t="s">
        <v>894</v>
      </c>
      <c r="L201" s="10">
        <v>132755</v>
      </c>
      <c r="M201" s="10">
        <v>0</v>
      </c>
      <c r="N201" s="10">
        <v>75000</v>
      </c>
      <c r="O20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207755</v>
      </c>
      <c r="P201" s="10">
        <v>33189</v>
      </c>
      <c r="Q201" s="10">
        <v>0</v>
      </c>
      <c r="R201" s="10">
        <v>18750</v>
      </c>
      <c r="S201" s="10">
        <f>SUM(Table3[[#This Row],[2nd Apportionment A-G Access Grant Res. Code 7412, PCA 25580]:[2nd Apportionment A-G Learning Loss Mitigation Grant Res. Code 7413, PCA 25635]])</f>
        <v>51939</v>
      </c>
    </row>
    <row r="202" spans="1:19" x14ac:dyDescent="0.2">
      <c r="A202" s="14" t="s">
        <v>99</v>
      </c>
      <c r="B202" s="3" t="s">
        <v>100</v>
      </c>
      <c r="C202" s="3">
        <v>2</v>
      </c>
      <c r="D202" s="13" t="s">
        <v>3569</v>
      </c>
      <c r="E202" s="13" t="s">
        <v>101</v>
      </c>
      <c r="F202" s="13" t="s">
        <v>866</v>
      </c>
      <c r="G202" s="3" t="s">
        <v>895</v>
      </c>
      <c r="H202" s="12" t="s">
        <v>896</v>
      </c>
      <c r="I202" s="15" t="s">
        <v>412</v>
      </c>
      <c r="J202" s="44" t="s">
        <v>866</v>
      </c>
      <c r="K202" s="55" t="s">
        <v>897</v>
      </c>
      <c r="L202" s="10">
        <v>32835</v>
      </c>
      <c r="M202" s="10">
        <v>0</v>
      </c>
      <c r="N202" s="10">
        <v>12310</v>
      </c>
      <c r="O20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45145</v>
      </c>
      <c r="P202" s="10">
        <v>8209</v>
      </c>
      <c r="Q202" s="10">
        <v>0</v>
      </c>
      <c r="R202" s="10">
        <v>3077</v>
      </c>
      <c r="S202" s="10">
        <f>SUM(Table3[[#This Row],[2nd Apportionment A-G Access Grant Res. Code 7412, PCA 25580]:[2nd Apportionment A-G Learning Loss Mitigation Grant Res. Code 7413, PCA 25635]])</f>
        <v>11286</v>
      </c>
    </row>
    <row r="203" spans="1:19" x14ac:dyDescent="0.2">
      <c r="A203" s="14" t="s">
        <v>99</v>
      </c>
      <c r="B203" s="3" t="s">
        <v>100</v>
      </c>
      <c r="C203" s="3">
        <v>2</v>
      </c>
      <c r="D203" s="13" t="s">
        <v>3570</v>
      </c>
      <c r="E203" s="13" t="s">
        <v>101</v>
      </c>
      <c r="F203" s="13" t="s">
        <v>866</v>
      </c>
      <c r="G203" s="3" t="s">
        <v>898</v>
      </c>
      <c r="H203" s="12" t="s">
        <v>899</v>
      </c>
      <c r="I203" s="15" t="s">
        <v>416</v>
      </c>
      <c r="J203" s="44" t="s">
        <v>900</v>
      </c>
      <c r="K203" s="55" t="s">
        <v>901</v>
      </c>
      <c r="L203" s="10">
        <v>0</v>
      </c>
      <c r="M203" s="10">
        <v>392050</v>
      </c>
      <c r="N203" s="10">
        <v>75000</v>
      </c>
      <c r="O20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467050</v>
      </c>
      <c r="P203" s="10">
        <v>0</v>
      </c>
      <c r="Q203" s="10">
        <v>98012</v>
      </c>
      <c r="R203" s="10">
        <v>18750</v>
      </c>
      <c r="S203" s="10">
        <f>SUM(Table3[[#This Row],[2nd Apportionment A-G Access Grant Res. Code 7412, PCA 25580]:[2nd Apportionment A-G Learning Loss Mitigation Grant Res. Code 7413, PCA 25635]])</f>
        <v>116762</v>
      </c>
    </row>
    <row r="204" spans="1:19" x14ac:dyDescent="0.2">
      <c r="A204" s="14" t="s">
        <v>99</v>
      </c>
      <c r="B204" s="3" t="s">
        <v>100</v>
      </c>
      <c r="C204" s="3">
        <v>2</v>
      </c>
      <c r="D204" s="13" t="s">
        <v>3571</v>
      </c>
      <c r="E204" s="13" t="s">
        <v>101</v>
      </c>
      <c r="F204" s="13" t="s">
        <v>872</v>
      </c>
      <c r="G204" s="3" t="s">
        <v>902</v>
      </c>
      <c r="H204" s="12" t="s">
        <v>903</v>
      </c>
      <c r="I204" s="15" t="s">
        <v>416</v>
      </c>
      <c r="J204" s="44" t="s">
        <v>904</v>
      </c>
      <c r="K204" s="55" t="s">
        <v>905</v>
      </c>
      <c r="L204" s="10">
        <v>75000</v>
      </c>
      <c r="M204" s="10">
        <v>0</v>
      </c>
      <c r="N204" s="10">
        <v>75000</v>
      </c>
      <c r="O20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04" s="10">
        <v>18750</v>
      </c>
      <c r="Q204" s="10">
        <v>0</v>
      </c>
      <c r="R204" s="10">
        <v>18750</v>
      </c>
      <c r="S204" s="10">
        <f>SUM(Table3[[#This Row],[2nd Apportionment A-G Access Grant Res. Code 7412, PCA 25580]:[2nd Apportionment A-G Learning Loss Mitigation Grant Res. Code 7413, PCA 25635]])</f>
        <v>37500</v>
      </c>
    </row>
    <row r="205" spans="1:19" x14ac:dyDescent="0.2">
      <c r="A205" s="14" t="s">
        <v>99</v>
      </c>
      <c r="B205" s="3" t="s">
        <v>100</v>
      </c>
      <c r="C205" s="3">
        <v>2</v>
      </c>
      <c r="D205" s="13" t="s">
        <v>3572</v>
      </c>
      <c r="E205" s="13" t="s">
        <v>101</v>
      </c>
      <c r="F205" s="13" t="s">
        <v>872</v>
      </c>
      <c r="G205" s="3" t="s">
        <v>906</v>
      </c>
      <c r="H205" s="12" t="s">
        <v>907</v>
      </c>
      <c r="I205" s="15" t="s">
        <v>416</v>
      </c>
      <c r="J205" s="44" t="s">
        <v>908</v>
      </c>
      <c r="K205" s="55" t="s">
        <v>909</v>
      </c>
      <c r="L205" s="10">
        <v>75000</v>
      </c>
      <c r="M205" s="10">
        <v>0</v>
      </c>
      <c r="N205" s="10">
        <v>75000</v>
      </c>
      <c r="O20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05" s="10">
        <v>18750</v>
      </c>
      <c r="Q205" s="10">
        <v>0</v>
      </c>
      <c r="R205" s="10">
        <v>18750</v>
      </c>
      <c r="S205" s="10">
        <f>SUM(Table3[[#This Row],[2nd Apportionment A-G Access Grant Res. Code 7412, PCA 25580]:[2nd Apportionment A-G Learning Loss Mitigation Grant Res. Code 7413, PCA 25635]])</f>
        <v>37500</v>
      </c>
    </row>
    <row r="206" spans="1:19" x14ac:dyDescent="0.2">
      <c r="A206" s="14" t="s">
        <v>99</v>
      </c>
      <c r="B206" s="3" t="s">
        <v>100</v>
      </c>
      <c r="C206" s="3">
        <v>2</v>
      </c>
      <c r="D206" s="13" t="s">
        <v>3573</v>
      </c>
      <c r="E206" s="13" t="s">
        <v>101</v>
      </c>
      <c r="F206" s="13" t="s">
        <v>872</v>
      </c>
      <c r="G206" s="3" t="s">
        <v>910</v>
      </c>
      <c r="H206" s="12" t="s">
        <v>911</v>
      </c>
      <c r="I206" s="15" t="s">
        <v>416</v>
      </c>
      <c r="J206" s="44" t="s">
        <v>912</v>
      </c>
      <c r="K206" s="55" t="s">
        <v>913</v>
      </c>
      <c r="L206" s="10">
        <v>161344</v>
      </c>
      <c r="M206" s="10">
        <v>0</v>
      </c>
      <c r="N206" s="10">
        <v>60487</v>
      </c>
      <c r="O20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221831</v>
      </c>
      <c r="P206" s="10">
        <v>40336</v>
      </c>
      <c r="Q206" s="10">
        <v>0</v>
      </c>
      <c r="R206" s="10">
        <v>15122</v>
      </c>
      <c r="S206" s="10">
        <f>SUM(Table3[[#This Row],[2nd Apportionment A-G Access Grant Res. Code 7412, PCA 25580]:[2nd Apportionment A-G Learning Loss Mitigation Grant Res. Code 7413, PCA 25635]])</f>
        <v>55458</v>
      </c>
    </row>
    <row r="207" spans="1:19" ht="30" x14ac:dyDescent="0.2">
      <c r="A207" s="14" t="s">
        <v>99</v>
      </c>
      <c r="B207" s="3" t="s">
        <v>100</v>
      </c>
      <c r="C207" s="3">
        <v>2</v>
      </c>
      <c r="D207" s="13" t="s">
        <v>3574</v>
      </c>
      <c r="E207" s="13" t="s">
        <v>101</v>
      </c>
      <c r="F207" s="13" t="s">
        <v>866</v>
      </c>
      <c r="G207" s="3" t="s">
        <v>914</v>
      </c>
      <c r="H207" s="12" t="s">
        <v>915</v>
      </c>
      <c r="I207" s="15" t="s">
        <v>416</v>
      </c>
      <c r="J207" s="44" t="s">
        <v>916</v>
      </c>
      <c r="K207" s="55" t="s">
        <v>917</v>
      </c>
      <c r="L207" s="10">
        <v>0</v>
      </c>
      <c r="M207" s="10">
        <v>0</v>
      </c>
      <c r="N207" s="10">
        <v>75000</v>
      </c>
      <c r="O20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207" s="10">
        <v>0</v>
      </c>
      <c r="Q207" s="10">
        <v>0</v>
      </c>
      <c r="R207" s="10">
        <v>18750</v>
      </c>
      <c r="S207" s="10">
        <f>SUM(Table3[[#This Row],[2nd Apportionment A-G Access Grant Res. Code 7412, PCA 25580]:[2nd Apportionment A-G Learning Loss Mitigation Grant Res. Code 7413, PCA 25635]])</f>
        <v>18750</v>
      </c>
    </row>
    <row r="208" spans="1:19" x14ac:dyDescent="0.2">
      <c r="A208" s="14" t="s">
        <v>99</v>
      </c>
      <c r="B208" s="3" t="s">
        <v>100</v>
      </c>
      <c r="C208" s="3">
        <v>2</v>
      </c>
      <c r="D208" s="13" t="s">
        <v>3575</v>
      </c>
      <c r="E208" s="13" t="s">
        <v>101</v>
      </c>
      <c r="F208" s="13" t="s">
        <v>872</v>
      </c>
      <c r="G208" s="3" t="s">
        <v>918</v>
      </c>
      <c r="H208" s="12" t="s">
        <v>919</v>
      </c>
      <c r="I208" s="15" t="s">
        <v>416</v>
      </c>
      <c r="J208" s="44" t="s">
        <v>920</v>
      </c>
      <c r="K208" s="55" t="s">
        <v>921</v>
      </c>
      <c r="L208" s="10">
        <v>100203</v>
      </c>
      <c r="M208" s="10">
        <v>0</v>
      </c>
      <c r="N208" s="10">
        <v>37566</v>
      </c>
      <c r="O20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137769</v>
      </c>
      <c r="P208" s="10">
        <v>25051</v>
      </c>
      <c r="Q208" s="10">
        <v>0</v>
      </c>
      <c r="R208" s="10">
        <v>9391</v>
      </c>
      <c r="S208" s="10">
        <f>SUM(Table3[[#This Row],[2nd Apportionment A-G Access Grant Res. Code 7412, PCA 25580]:[2nd Apportionment A-G Learning Loss Mitigation Grant Res. Code 7413, PCA 25635]])</f>
        <v>34442</v>
      </c>
    </row>
    <row r="209" spans="1:19" x14ac:dyDescent="0.2">
      <c r="A209" s="14" t="s">
        <v>102</v>
      </c>
      <c r="B209" s="3" t="s">
        <v>3576</v>
      </c>
      <c r="C209" s="3">
        <v>22</v>
      </c>
      <c r="D209" s="13" t="s">
        <v>3577</v>
      </c>
      <c r="E209" s="13" t="s">
        <v>103</v>
      </c>
      <c r="F209" s="13" t="s">
        <v>104</v>
      </c>
      <c r="G209" s="3" t="s">
        <v>10</v>
      </c>
      <c r="H209" s="12" t="s">
        <v>396</v>
      </c>
      <c r="I209" s="15" t="s">
        <v>396</v>
      </c>
      <c r="J209" s="44" t="s">
        <v>104</v>
      </c>
      <c r="K209" s="55" t="s">
        <v>105</v>
      </c>
      <c r="L209" s="10">
        <v>75000</v>
      </c>
      <c r="M209" s="10">
        <v>0</v>
      </c>
      <c r="N209" s="10">
        <v>75000</v>
      </c>
      <c r="O20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09" s="10">
        <v>18750</v>
      </c>
      <c r="Q209" s="10">
        <v>0</v>
      </c>
      <c r="R209" s="10">
        <v>18750</v>
      </c>
      <c r="S209" s="10">
        <f>SUM(Table3[[#This Row],[2nd Apportionment A-G Access Grant Res. Code 7412, PCA 25580]:[2nd Apportionment A-G Learning Loss Mitigation Grant Res. Code 7413, PCA 25635]])</f>
        <v>37500</v>
      </c>
    </row>
    <row r="210" spans="1:19" x14ac:dyDescent="0.2">
      <c r="A210" s="14" t="s">
        <v>102</v>
      </c>
      <c r="B210" s="3" t="s">
        <v>3576</v>
      </c>
      <c r="C210" s="3">
        <v>22</v>
      </c>
      <c r="D210" s="13" t="s">
        <v>3578</v>
      </c>
      <c r="E210" s="13" t="s">
        <v>103</v>
      </c>
      <c r="F210" s="13" t="s">
        <v>922</v>
      </c>
      <c r="G210" s="3" t="s">
        <v>10</v>
      </c>
      <c r="H210" s="12" t="s">
        <v>396</v>
      </c>
      <c r="I210" s="15" t="s">
        <v>396</v>
      </c>
      <c r="J210" s="44" t="s">
        <v>922</v>
      </c>
      <c r="K210" s="55" t="s">
        <v>923</v>
      </c>
      <c r="L210" s="10">
        <v>232109</v>
      </c>
      <c r="M210" s="10">
        <v>0</v>
      </c>
      <c r="N210" s="10">
        <v>87017</v>
      </c>
      <c r="O21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319126</v>
      </c>
      <c r="P210" s="10">
        <v>58027</v>
      </c>
      <c r="Q210" s="10">
        <v>0</v>
      </c>
      <c r="R210" s="10">
        <v>21754</v>
      </c>
      <c r="S210" s="10">
        <f>SUM(Table3[[#This Row],[2nd Apportionment A-G Access Grant Res. Code 7412, PCA 25580]:[2nd Apportionment A-G Learning Loss Mitigation Grant Res. Code 7413, PCA 25635]])</f>
        <v>79781</v>
      </c>
    </row>
    <row r="211" spans="1:19" x14ac:dyDescent="0.2">
      <c r="A211" s="14" t="s">
        <v>102</v>
      </c>
      <c r="B211" s="3" t="s">
        <v>3576</v>
      </c>
      <c r="C211" s="3">
        <v>22</v>
      </c>
      <c r="D211" s="13" t="s">
        <v>3579</v>
      </c>
      <c r="E211" s="13" t="s">
        <v>103</v>
      </c>
      <c r="F211" s="13" t="s">
        <v>106</v>
      </c>
      <c r="G211" s="3" t="s">
        <v>10</v>
      </c>
      <c r="H211" s="12" t="s">
        <v>396</v>
      </c>
      <c r="I211" s="15" t="s">
        <v>396</v>
      </c>
      <c r="J211" s="44" t="s">
        <v>106</v>
      </c>
      <c r="K211" s="55" t="s">
        <v>107</v>
      </c>
      <c r="L211" s="10">
        <v>731428</v>
      </c>
      <c r="M211" s="10">
        <v>0</v>
      </c>
      <c r="N211" s="10">
        <v>274209</v>
      </c>
      <c r="O21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1005637</v>
      </c>
      <c r="P211" s="10">
        <v>182857</v>
      </c>
      <c r="Q211" s="10">
        <v>0</v>
      </c>
      <c r="R211" s="10">
        <v>68552</v>
      </c>
      <c r="S211" s="10">
        <f>SUM(Table3[[#This Row],[2nd Apportionment A-G Access Grant Res. Code 7412, PCA 25580]:[2nd Apportionment A-G Learning Loss Mitigation Grant Res. Code 7413, PCA 25635]])</f>
        <v>251409</v>
      </c>
    </row>
    <row r="212" spans="1:19" x14ac:dyDescent="0.2">
      <c r="A212" s="14" t="s">
        <v>102</v>
      </c>
      <c r="B212" s="3" t="s">
        <v>3576</v>
      </c>
      <c r="C212" s="3">
        <v>22</v>
      </c>
      <c r="D212" s="13" t="s">
        <v>3580</v>
      </c>
      <c r="E212" s="13" t="s">
        <v>103</v>
      </c>
      <c r="F212" s="13" t="s">
        <v>108</v>
      </c>
      <c r="G212" s="3" t="s">
        <v>10</v>
      </c>
      <c r="H212" s="12" t="s">
        <v>396</v>
      </c>
      <c r="I212" s="15" t="s">
        <v>396</v>
      </c>
      <c r="J212" s="44" t="s">
        <v>108</v>
      </c>
      <c r="K212" s="55" t="s">
        <v>109</v>
      </c>
      <c r="L212" s="10">
        <v>313065</v>
      </c>
      <c r="M212" s="10">
        <v>0</v>
      </c>
      <c r="N212" s="10">
        <v>117367</v>
      </c>
      <c r="O21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430432</v>
      </c>
      <c r="P212" s="10">
        <v>78266</v>
      </c>
      <c r="Q212" s="10">
        <v>0</v>
      </c>
      <c r="R212" s="10">
        <v>29342</v>
      </c>
      <c r="S212" s="10">
        <f>SUM(Table3[[#This Row],[2nd Apportionment A-G Access Grant Res. Code 7412, PCA 25580]:[2nd Apportionment A-G Learning Loss Mitigation Grant Res. Code 7413, PCA 25635]])</f>
        <v>107608</v>
      </c>
    </row>
    <row r="213" spans="1:19" x14ac:dyDescent="0.2">
      <c r="A213" s="14" t="s">
        <v>102</v>
      </c>
      <c r="B213" s="3" t="s">
        <v>3576</v>
      </c>
      <c r="C213" s="3">
        <v>22</v>
      </c>
      <c r="D213" s="13" t="s">
        <v>3581</v>
      </c>
      <c r="E213" s="13" t="s">
        <v>103</v>
      </c>
      <c r="F213" s="13" t="s">
        <v>924</v>
      </c>
      <c r="G213" s="3" t="s">
        <v>10</v>
      </c>
      <c r="H213" s="12" t="s">
        <v>396</v>
      </c>
      <c r="I213" s="15" t="s">
        <v>396</v>
      </c>
      <c r="J213" s="44" t="s">
        <v>924</v>
      </c>
      <c r="K213" s="55" t="s">
        <v>925</v>
      </c>
      <c r="L213" s="10">
        <v>200973</v>
      </c>
      <c r="M213" s="10">
        <v>0</v>
      </c>
      <c r="N213" s="10">
        <v>75344</v>
      </c>
      <c r="O21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276317</v>
      </c>
      <c r="P213" s="10">
        <v>50243</v>
      </c>
      <c r="Q213" s="10">
        <v>0</v>
      </c>
      <c r="R213" s="10">
        <v>18836</v>
      </c>
      <c r="S213" s="10">
        <f>SUM(Table3[[#This Row],[2nd Apportionment A-G Access Grant Res. Code 7412, PCA 25580]:[2nd Apportionment A-G Learning Loss Mitigation Grant Res. Code 7413, PCA 25635]])</f>
        <v>69079</v>
      </c>
    </row>
    <row r="214" spans="1:19" x14ac:dyDescent="0.2">
      <c r="A214" s="14" t="s">
        <v>102</v>
      </c>
      <c r="B214" s="3" t="s">
        <v>3576</v>
      </c>
      <c r="C214" s="3">
        <v>22</v>
      </c>
      <c r="D214" s="13" t="s">
        <v>3582</v>
      </c>
      <c r="E214" s="13" t="s">
        <v>103</v>
      </c>
      <c r="F214" s="13" t="s">
        <v>926</v>
      </c>
      <c r="G214" s="3" t="s">
        <v>927</v>
      </c>
      <c r="H214" s="12" t="s">
        <v>928</v>
      </c>
      <c r="I214" s="15" t="s">
        <v>412</v>
      </c>
      <c r="J214" s="44" t="s">
        <v>926</v>
      </c>
      <c r="K214" s="55" t="s">
        <v>929</v>
      </c>
      <c r="L214" s="10">
        <v>75000</v>
      </c>
      <c r="M214" s="10">
        <v>0</v>
      </c>
      <c r="N214" s="10">
        <v>75000</v>
      </c>
      <c r="O21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14" s="10">
        <v>18750</v>
      </c>
      <c r="Q214" s="10">
        <v>0</v>
      </c>
      <c r="R214" s="10">
        <v>18750</v>
      </c>
      <c r="S214" s="10">
        <f>SUM(Table3[[#This Row],[2nd Apportionment A-G Access Grant Res. Code 7412, PCA 25580]:[2nd Apportionment A-G Learning Loss Mitigation Grant Res. Code 7413, PCA 25635]])</f>
        <v>37500</v>
      </c>
    </row>
    <row r="215" spans="1:19" x14ac:dyDescent="0.2">
      <c r="A215" s="14" t="s">
        <v>102</v>
      </c>
      <c r="B215" s="3" t="s">
        <v>3576</v>
      </c>
      <c r="C215" s="3">
        <v>22</v>
      </c>
      <c r="D215" s="13" t="s">
        <v>3583</v>
      </c>
      <c r="E215" s="13" t="s">
        <v>103</v>
      </c>
      <c r="F215" s="13" t="s">
        <v>926</v>
      </c>
      <c r="G215" s="3" t="s">
        <v>930</v>
      </c>
      <c r="H215" s="12" t="s">
        <v>931</v>
      </c>
      <c r="I215" s="15" t="s">
        <v>416</v>
      </c>
      <c r="J215" s="44" t="s">
        <v>932</v>
      </c>
      <c r="K215" s="55" t="s">
        <v>933</v>
      </c>
      <c r="L215" s="10">
        <v>75000</v>
      </c>
      <c r="M215" s="10">
        <v>0</v>
      </c>
      <c r="N215" s="10">
        <v>75000</v>
      </c>
      <c r="O21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15" s="10">
        <v>18750</v>
      </c>
      <c r="Q215" s="10">
        <v>0</v>
      </c>
      <c r="R215" s="10">
        <v>18750</v>
      </c>
      <c r="S215" s="10">
        <f>SUM(Table3[[#This Row],[2nd Apportionment A-G Access Grant Res. Code 7412, PCA 25580]:[2nd Apportionment A-G Learning Loss Mitigation Grant Res. Code 7413, PCA 25635]])</f>
        <v>37500</v>
      </c>
    </row>
    <row r="216" spans="1:19" x14ac:dyDescent="0.2">
      <c r="A216" s="14" t="s">
        <v>102</v>
      </c>
      <c r="B216" s="3" t="s">
        <v>3576</v>
      </c>
      <c r="C216" s="3">
        <v>22</v>
      </c>
      <c r="D216" s="13" t="s">
        <v>3584</v>
      </c>
      <c r="E216" s="13" t="s">
        <v>103</v>
      </c>
      <c r="F216" s="13" t="s">
        <v>108</v>
      </c>
      <c r="G216" s="3" t="s">
        <v>934</v>
      </c>
      <c r="H216" s="12" t="s">
        <v>935</v>
      </c>
      <c r="I216" s="15" t="s">
        <v>416</v>
      </c>
      <c r="J216" s="44" t="s">
        <v>936</v>
      </c>
      <c r="K216" s="55" t="s">
        <v>937</v>
      </c>
      <c r="L216" s="10">
        <v>0</v>
      </c>
      <c r="M216" s="10">
        <v>59986</v>
      </c>
      <c r="N216" s="10">
        <v>8914</v>
      </c>
      <c r="O21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68900</v>
      </c>
      <c r="P216" s="10">
        <v>0</v>
      </c>
      <c r="Q216" s="10">
        <v>14996</v>
      </c>
      <c r="R216" s="10">
        <v>2228</v>
      </c>
      <c r="S216" s="10">
        <f>SUM(Table3[[#This Row],[2nd Apportionment A-G Access Grant Res. Code 7412, PCA 25580]:[2nd Apportionment A-G Learning Loss Mitigation Grant Res. Code 7413, PCA 25635]])</f>
        <v>17224</v>
      </c>
    </row>
    <row r="217" spans="1:19" x14ac:dyDescent="0.2">
      <c r="A217" s="14" t="s">
        <v>102</v>
      </c>
      <c r="B217" s="3" t="s">
        <v>3576</v>
      </c>
      <c r="C217" s="3">
        <v>22</v>
      </c>
      <c r="D217" s="13" t="s">
        <v>3585</v>
      </c>
      <c r="E217" s="13" t="s">
        <v>103</v>
      </c>
      <c r="F217" s="13" t="s">
        <v>108</v>
      </c>
      <c r="G217" s="3" t="s">
        <v>938</v>
      </c>
      <c r="H217" s="12" t="s">
        <v>939</v>
      </c>
      <c r="I217" s="15" t="s">
        <v>416</v>
      </c>
      <c r="J217" s="44" t="s">
        <v>940</v>
      </c>
      <c r="K217" s="55" t="s">
        <v>941</v>
      </c>
      <c r="L217" s="10">
        <v>20946</v>
      </c>
      <c r="M217" s="10">
        <v>0</v>
      </c>
      <c r="N217" s="10">
        <v>7853</v>
      </c>
      <c r="O21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28799</v>
      </c>
      <c r="P217" s="10">
        <v>5236</v>
      </c>
      <c r="Q217" s="10">
        <v>0</v>
      </c>
      <c r="R217" s="10">
        <v>1963</v>
      </c>
      <c r="S217" s="10">
        <f>SUM(Table3[[#This Row],[2nd Apportionment A-G Access Grant Res. Code 7412, PCA 25580]:[2nd Apportionment A-G Learning Loss Mitigation Grant Res. Code 7413, PCA 25635]])</f>
        <v>7199</v>
      </c>
    </row>
    <row r="218" spans="1:19" x14ac:dyDescent="0.2">
      <c r="A218" s="14" t="s">
        <v>102</v>
      </c>
      <c r="B218" s="3" t="s">
        <v>3576</v>
      </c>
      <c r="C218" s="3">
        <v>22</v>
      </c>
      <c r="D218" s="13" t="s">
        <v>3586</v>
      </c>
      <c r="E218" s="13" t="s">
        <v>103</v>
      </c>
      <c r="F218" s="13" t="s">
        <v>942</v>
      </c>
      <c r="G218" s="3" t="s">
        <v>943</v>
      </c>
      <c r="H218" s="12" t="s">
        <v>944</v>
      </c>
      <c r="I218" s="15" t="s">
        <v>416</v>
      </c>
      <c r="J218" s="44" t="s">
        <v>945</v>
      </c>
      <c r="K218" s="55" t="s">
        <v>946</v>
      </c>
      <c r="L218" s="10">
        <v>288155</v>
      </c>
      <c r="M218" s="10">
        <v>0</v>
      </c>
      <c r="N218" s="10">
        <v>108028</v>
      </c>
      <c r="O21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396183</v>
      </c>
      <c r="P218" s="10">
        <v>72039</v>
      </c>
      <c r="Q218" s="10">
        <v>0</v>
      </c>
      <c r="R218" s="10">
        <v>27007</v>
      </c>
      <c r="S218" s="10">
        <f>SUM(Table3[[#This Row],[2nd Apportionment A-G Access Grant Res. Code 7412, PCA 25580]:[2nd Apportionment A-G Learning Loss Mitigation Grant Res. Code 7413, PCA 25635]])</f>
        <v>99046</v>
      </c>
    </row>
    <row r="219" spans="1:19" x14ac:dyDescent="0.2">
      <c r="A219" s="14" t="s">
        <v>102</v>
      </c>
      <c r="B219" s="3" t="s">
        <v>3576</v>
      </c>
      <c r="C219" s="3">
        <v>22</v>
      </c>
      <c r="D219" s="13" t="s">
        <v>3587</v>
      </c>
      <c r="E219" s="13" t="s">
        <v>103</v>
      </c>
      <c r="F219" s="13" t="s">
        <v>106</v>
      </c>
      <c r="G219" s="3" t="s">
        <v>947</v>
      </c>
      <c r="H219" s="12" t="s">
        <v>948</v>
      </c>
      <c r="I219" s="15" t="s">
        <v>412</v>
      </c>
      <c r="J219" s="44" t="s">
        <v>106</v>
      </c>
      <c r="K219" s="55" t="s">
        <v>949</v>
      </c>
      <c r="L219" s="10">
        <v>75000</v>
      </c>
      <c r="M219" s="10">
        <v>0</v>
      </c>
      <c r="N219" s="10">
        <v>75000</v>
      </c>
      <c r="O21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19" s="10">
        <v>18750</v>
      </c>
      <c r="Q219" s="10">
        <v>0</v>
      </c>
      <c r="R219" s="10">
        <v>18750</v>
      </c>
      <c r="S219" s="10">
        <f>SUM(Table3[[#This Row],[2nd Apportionment A-G Access Grant Res. Code 7412, PCA 25580]:[2nd Apportionment A-G Learning Loss Mitigation Grant Res. Code 7413, PCA 25635]])</f>
        <v>37500</v>
      </c>
    </row>
    <row r="220" spans="1:19" x14ac:dyDescent="0.2">
      <c r="A220" s="14" t="s">
        <v>110</v>
      </c>
      <c r="B220" s="3" t="s">
        <v>111</v>
      </c>
      <c r="C220" s="3">
        <v>5</v>
      </c>
      <c r="D220" s="13" t="s">
        <v>3588</v>
      </c>
      <c r="E220" s="13" t="s">
        <v>112</v>
      </c>
      <c r="F220" s="13" t="s">
        <v>113</v>
      </c>
      <c r="G220" s="3" t="s">
        <v>10</v>
      </c>
      <c r="H220" s="12" t="s">
        <v>396</v>
      </c>
      <c r="I220" s="15" t="s">
        <v>396</v>
      </c>
      <c r="J220" s="44" t="s">
        <v>113</v>
      </c>
      <c r="K220" s="55" t="s">
        <v>114</v>
      </c>
      <c r="L220" s="10">
        <v>75000</v>
      </c>
      <c r="M220" s="10">
        <v>0</v>
      </c>
      <c r="N220" s="10">
        <v>75000</v>
      </c>
      <c r="O22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20" s="10">
        <v>18750</v>
      </c>
      <c r="Q220" s="10">
        <v>0</v>
      </c>
      <c r="R220" s="10">
        <v>18750</v>
      </c>
      <c r="S220" s="10">
        <f>SUM(Table3[[#This Row],[2nd Apportionment A-G Access Grant Res. Code 7412, PCA 25580]:[2nd Apportionment A-G Learning Loss Mitigation Grant Res. Code 7413, PCA 25635]])</f>
        <v>37500</v>
      </c>
    </row>
    <row r="221" spans="1:19" x14ac:dyDescent="0.2">
      <c r="A221" s="14" t="s">
        <v>110</v>
      </c>
      <c r="B221" s="3" t="s">
        <v>111</v>
      </c>
      <c r="C221" s="3">
        <v>5</v>
      </c>
      <c r="D221" s="13" t="s">
        <v>3589</v>
      </c>
      <c r="E221" s="13" t="s">
        <v>112</v>
      </c>
      <c r="F221" s="13" t="s">
        <v>950</v>
      </c>
      <c r="G221" s="3" t="s">
        <v>10</v>
      </c>
      <c r="H221" s="12" t="s">
        <v>396</v>
      </c>
      <c r="I221" s="15" t="s">
        <v>396</v>
      </c>
      <c r="J221" s="44" t="s">
        <v>950</v>
      </c>
      <c r="K221" s="55" t="s">
        <v>951</v>
      </c>
      <c r="L221" s="10">
        <v>110110</v>
      </c>
      <c r="M221" s="10">
        <v>0</v>
      </c>
      <c r="N221" s="10">
        <v>75000</v>
      </c>
      <c r="O22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185110</v>
      </c>
      <c r="P221" s="10">
        <v>27527</v>
      </c>
      <c r="Q221" s="10">
        <v>0</v>
      </c>
      <c r="R221" s="10">
        <v>18750</v>
      </c>
      <c r="S221" s="10">
        <f>SUM(Table3[[#This Row],[2nd Apportionment A-G Access Grant Res. Code 7412, PCA 25580]:[2nd Apportionment A-G Learning Loss Mitigation Grant Res. Code 7413, PCA 25635]])</f>
        <v>46277</v>
      </c>
    </row>
    <row r="222" spans="1:19" x14ac:dyDescent="0.2">
      <c r="A222" s="14" t="s">
        <v>110</v>
      </c>
      <c r="B222" s="3" t="s">
        <v>111</v>
      </c>
      <c r="C222" s="3">
        <v>5</v>
      </c>
      <c r="D222" s="13" t="s">
        <v>3590</v>
      </c>
      <c r="E222" s="13" t="s">
        <v>112</v>
      </c>
      <c r="F222" s="13" t="s">
        <v>952</v>
      </c>
      <c r="G222" s="3" t="s">
        <v>10</v>
      </c>
      <c r="H222" s="12" t="s">
        <v>396</v>
      </c>
      <c r="I222" s="15" t="s">
        <v>396</v>
      </c>
      <c r="J222" s="44" t="s">
        <v>952</v>
      </c>
      <c r="K222" s="55" t="s">
        <v>953</v>
      </c>
      <c r="L222" s="10">
        <v>246545</v>
      </c>
      <c r="M222" s="10">
        <v>0</v>
      </c>
      <c r="N222" s="10">
        <v>92429</v>
      </c>
      <c r="O22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338974</v>
      </c>
      <c r="P222" s="10">
        <v>61636</v>
      </c>
      <c r="Q222" s="10">
        <v>0</v>
      </c>
      <c r="R222" s="10">
        <v>23107</v>
      </c>
      <c r="S222" s="10">
        <f>SUM(Table3[[#This Row],[2nd Apportionment A-G Access Grant Res. Code 7412, PCA 25580]:[2nd Apportionment A-G Learning Loss Mitigation Grant Res. Code 7413, PCA 25635]])</f>
        <v>84743</v>
      </c>
    </row>
    <row r="223" spans="1:19" x14ac:dyDescent="0.2">
      <c r="A223" s="14" t="s">
        <v>110</v>
      </c>
      <c r="B223" s="3" t="s">
        <v>111</v>
      </c>
      <c r="C223" s="3">
        <v>5</v>
      </c>
      <c r="D223" s="13" t="s">
        <v>3591</v>
      </c>
      <c r="E223" s="13" t="s">
        <v>112</v>
      </c>
      <c r="F223" s="13" t="s">
        <v>954</v>
      </c>
      <c r="G223" s="3" t="s">
        <v>10</v>
      </c>
      <c r="H223" s="12" t="s">
        <v>396</v>
      </c>
      <c r="I223" s="15" t="s">
        <v>396</v>
      </c>
      <c r="J223" s="44" t="s">
        <v>954</v>
      </c>
      <c r="K223" s="55" t="s">
        <v>955</v>
      </c>
      <c r="L223" s="10">
        <v>82654</v>
      </c>
      <c r="M223" s="10">
        <v>0</v>
      </c>
      <c r="N223" s="10">
        <v>75000</v>
      </c>
      <c r="O22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157654</v>
      </c>
      <c r="P223" s="10">
        <v>20663</v>
      </c>
      <c r="Q223" s="10">
        <v>0</v>
      </c>
      <c r="R223" s="10">
        <v>18750</v>
      </c>
      <c r="S223" s="10">
        <f>SUM(Table3[[#This Row],[2nd Apportionment A-G Access Grant Res. Code 7412, PCA 25580]:[2nd Apportionment A-G Learning Loss Mitigation Grant Res. Code 7413, PCA 25635]])</f>
        <v>39413</v>
      </c>
    </row>
    <row r="224" spans="1:19" x14ac:dyDescent="0.2">
      <c r="A224" s="14" t="s">
        <v>110</v>
      </c>
      <c r="B224" s="3" t="s">
        <v>111</v>
      </c>
      <c r="C224" s="3">
        <v>5</v>
      </c>
      <c r="D224" s="13" t="s">
        <v>3592</v>
      </c>
      <c r="E224" s="13" t="s">
        <v>112</v>
      </c>
      <c r="F224" s="13" t="s">
        <v>956</v>
      </c>
      <c r="G224" s="3" t="s">
        <v>10</v>
      </c>
      <c r="H224" s="12" t="s">
        <v>396</v>
      </c>
      <c r="I224" s="15" t="s">
        <v>396</v>
      </c>
      <c r="J224" s="44" t="s">
        <v>956</v>
      </c>
      <c r="K224" s="55" t="s">
        <v>957</v>
      </c>
      <c r="L224" s="10">
        <v>65387</v>
      </c>
      <c r="M224" s="10">
        <v>0</v>
      </c>
      <c r="N224" s="10">
        <v>24513</v>
      </c>
      <c r="O22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89900</v>
      </c>
      <c r="P224" s="10">
        <v>16347</v>
      </c>
      <c r="Q224" s="10">
        <v>0</v>
      </c>
      <c r="R224" s="10">
        <v>6128</v>
      </c>
      <c r="S224" s="10">
        <f>SUM(Table3[[#This Row],[2nd Apportionment A-G Access Grant Res. Code 7412, PCA 25580]:[2nd Apportionment A-G Learning Loss Mitigation Grant Res. Code 7413, PCA 25635]])</f>
        <v>22475</v>
      </c>
    </row>
    <row r="225" spans="1:19" x14ac:dyDescent="0.2">
      <c r="A225" s="14" t="s">
        <v>110</v>
      </c>
      <c r="B225" s="3" t="s">
        <v>111</v>
      </c>
      <c r="C225" s="3">
        <v>5</v>
      </c>
      <c r="D225" s="13" t="s">
        <v>3593</v>
      </c>
      <c r="E225" s="13" t="s">
        <v>112</v>
      </c>
      <c r="F225" s="13" t="s">
        <v>958</v>
      </c>
      <c r="G225" s="3" t="s">
        <v>10</v>
      </c>
      <c r="H225" s="12" t="s">
        <v>396</v>
      </c>
      <c r="I225" s="15" t="s">
        <v>396</v>
      </c>
      <c r="J225" s="44" t="s">
        <v>958</v>
      </c>
      <c r="K225" s="55" t="s">
        <v>959</v>
      </c>
      <c r="L225" s="10">
        <v>75000</v>
      </c>
      <c r="M225" s="10">
        <v>0</v>
      </c>
      <c r="N225" s="10">
        <v>75000</v>
      </c>
      <c r="O22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25" s="10">
        <v>18750</v>
      </c>
      <c r="Q225" s="10">
        <v>0</v>
      </c>
      <c r="R225" s="10">
        <v>18750</v>
      </c>
      <c r="S225" s="10">
        <f>SUM(Table3[[#This Row],[2nd Apportionment A-G Access Grant Res. Code 7412, PCA 25580]:[2nd Apportionment A-G Learning Loss Mitigation Grant Res. Code 7413, PCA 25635]])</f>
        <v>37500</v>
      </c>
    </row>
    <row r="226" spans="1:19" ht="30" x14ac:dyDescent="0.2">
      <c r="A226" s="14" t="s">
        <v>110</v>
      </c>
      <c r="B226" s="3" t="s">
        <v>111</v>
      </c>
      <c r="C226" s="3">
        <v>5</v>
      </c>
      <c r="D226" s="13" t="s">
        <v>3594</v>
      </c>
      <c r="E226" s="13" t="s">
        <v>112</v>
      </c>
      <c r="F226" s="13" t="s">
        <v>956</v>
      </c>
      <c r="G226" s="3" t="s">
        <v>960</v>
      </c>
      <c r="H226" s="12" t="s">
        <v>961</v>
      </c>
      <c r="I226" s="15" t="s">
        <v>416</v>
      </c>
      <c r="J226" s="44" t="s">
        <v>962</v>
      </c>
      <c r="K226" s="55" t="s">
        <v>963</v>
      </c>
      <c r="L226" s="10">
        <v>13870</v>
      </c>
      <c r="M226" s="10">
        <v>0</v>
      </c>
      <c r="N226" s="10">
        <v>5200</v>
      </c>
      <c r="O22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19070</v>
      </c>
      <c r="P226" s="10">
        <v>3467</v>
      </c>
      <c r="Q226" s="10">
        <v>0</v>
      </c>
      <c r="R226" s="10">
        <v>1300</v>
      </c>
      <c r="S226" s="10">
        <f>SUM(Table3[[#This Row],[2nd Apportionment A-G Access Grant Res. Code 7412, PCA 25580]:[2nd Apportionment A-G Learning Loss Mitigation Grant Res. Code 7413, PCA 25635]])</f>
        <v>4767</v>
      </c>
    </row>
    <row r="227" spans="1:19" x14ac:dyDescent="0.2">
      <c r="A227" s="14" t="s">
        <v>115</v>
      </c>
      <c r="B227" s="3" t="s">
        <v>116</v>
      </c>
      <c r="C227" s="3">
        <v>1</v>
      </c>
      <c r="D227" s="13" t="s">
        <v>3595</v>
      </c>
      <c r="E227" s="13" t="s">
        <v>117</v>
      </c>
      <c r="F227" s="13" t="s">
        <v>964</v>
      </c>
      <c r="G227" s="3" t="s">
        <v>10</v>
      </c>
      <c r="H227" s="12" t="s">
        <v>396</v>
      </c>
      <c r="I227" s="15" t="s">
        <v>396</v>
      </c>
      <c r="J227" s="44" t="s">
        <v>964</v>
      </c>
      <c r="K227" s="55" t="s">
        <v>965</v>
      </c>
      <c r="L227" s="10">
        <v>75000</v>
      </c>
      <c r="M227" s="10">
        <v>0</v>
      </c>
      <c r="N227" s="10">
        <v>75000</v>
      </c>
      <c r="O22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27" s="10">
        <v>18750</v>
      </c>
      <c r="Q227" s="10">
        <v>0</v>
      </c>
      <c r="R227" s="10">
        <v>18750</v>
      </c>
      <c r="S227" s="10">
        <f>SUM(Table3[[#This Row],[2nd Apportionment A-G Access Grant Res. Code 7412, PCA 25580]:[2nd Apportionment A-G Learning Loss Mitigation Grant Res. Code 7413, PCA 25635]])</f>
        <v>37500</v>
      </c>
    </row>
    <row r="228" spans="1:19" x14ac:dyDescent="0.2">
      <c r="A228" s="14" t="s">
        <v>115</v>
      </c>
      <c r="B228" s="3" t="s">
        <v>116</v>
      </c>
      <c r="C228" s="3">
        <v>1</v>
      </c>
      <c r="D228" s="13" t="s">
        <v>3596</v>
      </c>
      <c r="E228" s="13" t="s">
        <v>117</v>
      </c>
      <c r="F228" s="13" t="s">
        <v>118</v>
      </c>
      <c r="G228" s="3" t="s">
        <v>10</v>
      </c>
      <c r="H228" s="12" t="s">
        <v>396</v>
      </c>
      <c r="I228" s="15" t="s">
        <v>396</v>
      </c>
      <c r="J228" s="44" t="s">
        <v>118</v>
      </c>
      <c r="K228" s="55" t="s">
        <v>119</v>
      </c>
      <c r="L228" s="10">
        <v>86333</v>
      </c>
      <c r="M228" s="10">
        <v>0</v>
      </c>
      <c r="N228" s="10">
        <v>32366</v>
      </c>
      <c r="O22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118699</v>
      </c>
      <c r="P228" s="10">
        <v>21583</v>
      </c>
      <c r="Q228" s="10">
        <v>0</v>
      </c>
      <c r="R228" s="10">
        <v>8091</v>
      </c>
      <c r="S228" s="10">
        <f>SUM(Table3[[#This Row],[2nd Apportionment A-G Access Grant Res. Code 7412, PCA 25580]:[2nd Apportionment A-G Learning Loss Mitigation Grant Res. Code 7413, PCA 25635]])</f>
        <v>29674</v>
      </c>
    </row>
    <row r="229" spans="1:19" x14ac:dyDescent="0.2">
      <c r="A229" s="14" t="s">
        <v>115</v>
      </c>
      <c r="B229" s="3" t="s">
        <v>116</v>
      </c>
      <c r="C229" s="3">
        <v>1</v>
      </c>
      <c r="D229" s="13" t="s">
        <v>3597</v>
      </c>
      <c r="E229" s="13" t="s">
        <v>117</v>
      </c>
      <c r="F229" s="13" t="s">
        <v>966</v>
      </c>
      <c r="G229" s="3" t="s">
        <v>10</v>
      </c>
      <c r="H229" s="12" t="s">
        <v>396</v>
      </c>
      <c r="I229" s="15" t="s">
        <v>396</v>
      </c>
      <c r="J229" s="44" t="s">
        <v>966</v>
      </c>
      <c r="K229" s="55" t="s">
        <v>967</v>
      </c>
      <c r="L229" s="10">
        <v>75000</v>
      </c>
      <c r="M229" s="10">
        <v>0</v>
      </c>
      <c r="N229" s="10">
        <v>75000</v>
      </c>
      <c r="O22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29" s="10">
        <v>18750</v>
      </c>
      <c r="Q229" s="10">
        <v>0</v>
      </c>
      <c r="R229" s="10">
        <v>18750</v>
      </c>
      <c r="S229" s="10">
        <f>SUM(Table3[[#This Row],[2nd Apportionment A-G Access Grant Res. Code 7412, PCA 25580]:[2nd Apportionment A-G Learning Loss Mitigation Grant Res. Code 7413, PCA 25635]])</f>
        <v>37500</v>
      </c>
    </row>
    <row r="230" spans="1:19" x14ac:dyDescent="0.2">
      <c r="A230" s="14" t="s">
        <v>115</v>
      </c>
      <c r="B230" s="3" t="s">
        <v>116</v>
      </c>
      <c r="C230" s="3">
        <v>1</v>
      </c>
      <c r="D230" s="13" t="s">
        <v>3598</v>
      </c>
      <c r="E230" s="13" t="s">
        <v>117</v>
      </c>
      <c r="F230" s="13" t="s">
        <v>968</v>
      </c>
      <c r="G230" s="3" t="s">
        <v>10</v>
      </c>
      <c r="H230" s="12" t="s">
        <v>396</v>
      </c>
      <c r="I230" s="15" t="s">
        <v>396</v>
      </c>
      <c r="J230" s="44" t="s">
        <v>968</v>
      </c>
      <c r="K230" s="55" t="s">
        <v>969</v>
      </c>
      <c r="L230" s="10">
        <v>75000</v>
      </c>
      <c r="M230" s="10">
        <v>0</v>
      </c>
      <c r="N230" s="10">
        <v>75000</v>
      </c>
      <c r="O23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30" s="10">
        <v>18750</v>
      </c>
      <c r="Q230" s="10">
        <v>0</v>
      </c>
      <c r="R230" s="10">
        <v>18750</v>
      </c>
      <c r="S230" s="10">
        <f>SUM(Table3[[#This Row],[2nd Apportionment A-G Access Grant Res. Code 7412, PCA 25580]:[2nd Apportionment A-G Learning Loss Mitigation Grant Res. Code 7413, PCA 25635]])</f>
        <v>37500</v>
      </c>
    </row>
    <row r="231" spans="1:19" x14ac:dyDescent="0.2">
      <c r="A231" s="14" t="s">
        <v>115</v>
      </c>
      <c r="B231" s="3" t="s">
        <v>116</v>
      </c>
      <c r="C231" s="3">
        <v>1</v>
      </c>
      <c r="D231" s="13" t="s">
        <v>3599</v>
      </c>
      <c r="E231" s="13" t="s">
        <v>117</v>
      </c>
      <c r="F231" s="13" t="s">
        <v>968</v>
      </c>
      <c r="G231" s="3" t="s">
        <v>970</v>
      </c>
      <c r="H231" s="12" t="s">
        <v>971</v>
      </c>
      <c r="I231" s="15" t="s">
        <v>412</v>
      </c>
      <c r="J231" s="44" t="s">
        <v>968</v>
      </c>
      <c r="K231" s="55" t="s">
        <v>972</v>
      </c>
      <c r="L231" s="10">
        <v>4246</v>
      </c>
      <c r="M231" s="10">
        <v>0</v>
      </c>
      <c r="N231" s="10">
        <v>1592</v>
      </c>
      <c r="O23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5838</v>
      </c>
      <c r="P231" s="10">
        <v>1061</v>
      </c>
      <c r="Q231" s="10">
        <v>0</v>
      </c>
      <c r="R231" s="10">
        <v>398</v>
      </c>
      <c r="S231" s="10">
        <f>SUM(Table3[[#This Row],[2nd Apportionment A-G Access Grant Res. Code 7412, PCA 25580]:[2nd Apportionment A-G Learning Loss Mitigation Grant Res. Code 7413, PCA 25635]])</f>
        <v>1459</v>
      </c>
    </row>
    <row r="232" spans="1:19" x14ac:dyDescent="0.2">
      <c r="A232" s="14" t="s">
        <v>115</v>
      </c>
      <c r="B232" s="3" t="s">
        <v>116</v>
      </c>
      <c r="C232" s="3">
        <v>1</v>
      </c>
      <c r="D232" s="13" t="s">
        <v>3600</v>
      </c>
      <c r="E232" s="13" t="s">
        <v>117</v>
      </c>
      <c r="F232" s="13" t="s">
        <v>973</v>
      </c>
      <c r="G232" s="3" t="s">
        <v>974</v>
      </c>
      <c r="H232" s="12" t="s">
        <v>975</v>
      </c>
      <c r="I232" s="15" t="s">
        <v>416</v>
      </c>
      <c r="J232" s="44" t="s">
        <v>976</v>
      </c>
      <c r="K232" s="55" t="s">
        <v>977</v>
      </c>
      <c r="L232" s="10">
        <v>75000</v>
      </c>
      <c r="M232" s="10">
        <v>0</v>
      </c>
      <c r="N232" s="10">
        <v>75000</v>
      </c>
      <c r="O23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32" s="10">
        <v>18750</v>
      </c>
      <c r="Q232" s="10">
        <v>0</v>
      </c>
      <c r="R232" s="10">
        <v>18750</v>
      </c>
      <c r="S232" s="10">
        <f>SUM(Table3[[#This Row],[2nd Apportionment A-G Access Grant Res. Code 7412, PCA 25580]:[2nd Apportionment A-G Learning Loss Mitigation Grant Res. Code 7413, PCA 25635]])</f>
        <v>37500</v>
      </c>
    </row>
    <row r="233" spans="1:19" x14ac:dyDescent="0.2">
      <c r="A233" s="14" t="s">
        <v>115</v>
      </c>
      <c r="B233" s="3" t="s">
        <v>116</v>
      </c>
      <c r="C233" s="3">
        <v>1</v>
      </c>
      <c r="D233" s="13" t="s">
        <v>3601</v>
      </c>
      <c r="E233" s="13" t="s">
        <v>117</v>
      </c>
      <c r="F233" s="13" t="s">
        <v>968</v>
      </c>
      <c r="G233" s="3" t="s">
        <v>978</v>
      </c>
      <c r="H233" s="12" t="s">
        <v>979</v>
      </c>
      <c r="I233" s="15" t="s">
        <v>416</v>
      </c>
      <c r="J233" s="44" t="s">
        <v>980</v>
      </c>
      <c r="K233" s="55" t="s">
        <v>981</v>
      </c>
      <c r="L233" s="10">
        <v>75000</v>
      </c>
      <c r="M233" s="10">
        <v>0</v>
      </c>
      <c r="N233" s="10">
        <v>75000</v>
      </c>
      <c r="O23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33" s="10">
        <v>18750</v>
      </c>
      <c r="Q233" s="10">
        <v>0</v>
      </c>
      <c r="R233" s="10">
        <v>18750</v>
      </c>
      <c r="S233" s="10">
        <f>SUM(Table3[[#This Row],[2nd Apportionment A-G Access Grant Res. Code 7412, PCA 25580]:[2nd Apportionment A-G Learning Loss Mitigation Grant Res. Code 7413, PCA 25635]])</f>
        <v>37500</v>
      </c>
    </row>
    <row r="234" spans="1:19" x14ac:dyDescent="0.2">
      <c r="A234" s="14" t="s">
        <v>4462</v>
      </c>
      <c r="B234" s="3" t="s">
        <v>120</v>
      </c>
      <c r="C234" s="3">
        <v>1</v>
      </c>
      <c r="D234" s="13" t="s">
        <v>3602</v>
      </c>
      <c r="E234" s="13" t="s">
        <v>121</v>
      </c>
      <c r="F234" s="13" t="s">
        <v>122</v>
      </c>
      <c r="G234" s="3" t="s">
        <v>10</v>
      </c>
      <c r="H234" s="12" t="s">
        <v>396</v>
      </c>
      <c r="I234" s="15" t="s">
        <v>396</v>
      </c>
      <c r="J234" s="44" t="s">
        <v>122</v>
      </c>
      <c r="K234" s="55" t="s">
        <v>123</v>
      </c>
      <c r="L234" s="10">
        <v>264661</v>
      </c>
      <c r="M234" s="10">
        <v>0</v>
      </c>
      <c r="N234" s="10">
        <v>99220</v>
      </c>
      <c r="O23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363881</v>
      </c>
      <c r="P234" s="10">
        <v>66165</v>
      </c>
      <c r="Q234" s="10">
        <v>0</v>
      </c>
      <c r="R234" s="10">
        <v>24805</v>
      </c>
      <c r="S234" s="10">
        <f>SUM(Table3[[#This Row],[2nd Apportionment A-G Access Grant Res. Code 7412, PCA 25580]:[2nd Apportionment A-G Learning Loss Mitigation Grant Res. Code 7413, PCA 25635]])</f>
        <v>90970</v>
      </c>
    </row>
    <row r="235" spans="1:19" x14ac:dyDescent="0.2">
      <c r="A235" s="14" t="s">
        <v>4462</v>
      </c>
      <c r="B235" s="3" t="s">
        <v>120</v>
      </c>
      <c r="C235" s="3">
        <v>1</v>
      </c>
      <c r="D235" s="13" t="s">
        <v>3603</v>
      </c>
      <c r="E235" s="13" t="s">
        <v>121</v>
      </c>
      <c r="F235" s="13" t="s">
        <v>124</v>
      </c>
      <c r="G235" s="3" t="s">
        <v>10</v>
      </c>
      <c r="H235" s="12" t="s">
        <v>396</v>
      </c>
      <c r="I235" s="15" t="s">
        <v>396</v>
      </c>
      <c r="J235" s="44" t="s">
        <v>124</v>
      </c>
      <c r="K235" s="55" t="s">
        <v>125</v>
      </c>
      <c r="L235" s="10">
        <v>1119503</v>
      </c>
      <c r="M235" s="10">
        <v>0</v>
      </c>
      <c r="N235" s="10">
        <v>419697</v>
      </c>
      <c r="O23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1539200</v>
      </c>
      <c r="P235" s="10">
        <v>279876</v>
      </c>
      <c r="Q235" s="10">
        <v>0</v>
      </c>
      <c r="R235" s="10">
        <v>104924</v>
      </c>
      <c r="S235" s="10">
        <f>SUM(Table3[[#This Row],[2nd Apportionment A-G Access Grant Res. Code 7412, PCA 25580]:[2nd Apportionment A-G Learning Loss Mitigation Grant Res. Code 7413, PCA 25635]])</f>
        <v>384800</v>
      </c>
    </row>
    <row r="236" spans="1:19" x14ac:dyDescent="0.2">
      <c r="A236" s="14" t="s">
        <v>4462</v>
      </c>
      <c r="B236" s="3" t="s">
        <v>120</v>
      </c>
      <c r="C236" s="3">
        <v>1</v>
      </c>
      <c r="D236" s="13" t="s">
        <v>3604</v>
      </c>
      <c r="E236" s="13" t="s">
        <v>121</v>
      </c>
      <c r="F236" s="13" t="s">
        <v>982</v>
      </c>
      <c r="G236" s="3" t="s">
        <v>10</v>
      </c>
      <c r="H236" s="12" t="s">
        <v>396</v>
      </c>
      <c r="I236" s="15" t="s">
        <v>396</v>
      </c>
      <c r="J236" s="44" t="s">
        <v>982</v>
      </c>
      <c r="K236" s="55" t="s">
        <v>983</v>
      </c>
      <c r="L236" s="10">
        <v>4256093</v>
      </c>
      <c r="M236" s="10">
        <v>0</v>
      </c>
      <c r="N236" s="10">
        <v>1595591</v>
      </c>
      <c r="O23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5851684</v>
      </c>
      <c r="P236" s="10">
        <v>1064023</v>
      </c>
      <c r="Q236" s="10">
        <v>0</v>
      </c>
      <c r="R236" s="10">
        <v>398898</v>
      </c>
      <c r="S236" s="10">
        <f>SUM(Table3[[#This Row],[2nd Apportionment A-G Access Grant Res. Code 7412, PCA 25580]:[2nd Apportionment A-G Learning Loss Mitigation Grant Res. Code 7413, PCA 25635]])</f>
        <v>1462921</v>
      </c>
    </row>
    <row r="237" spans="1:19" x14ac:dyDescent="0.2">
      <c r="A237" s="14" t="s">
        <v>4462</v>
      </c>
      <c r="B237" s="3" t="s">
        <v>120</v>
      </c>
      <c r="C237" s="3">
        <v>1</v>
      </c>
      <c r="D237" s="13" t="s">
        <v>3605</v>
      </c>
      <c r="E237" s="13" t="s">
        <v>121</v>
      </c>
      <c r="F237" s="13" t="s">
        <v>126</v>
      </c>
      <c r="G237" s="3" t="s">
        <v>10</v>
      </c>
      <c r="H237" s="12" t="s">
        <v>396</v>
      </c>
      <c r="I237" s="15" t="s">
        <v>396</v>
      </c>
      <c r="J237" s="44" t="s">
        <v>126</v>
      </c>
      <c r="K237" s="55" t="s">
        <v>127</v>
      </c>
      <c r="L237" s="10">
        <v>252773</v>
      </c>
      <c r="M237" s="10">
        <v>0</v>
      </c>
      <c r="N237" s="10">
        <v>94763</v>
      </c>
      <c r="O23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347536</v>
      </c>
      <c r="P237" s="10">
        <v>63193</v>
      </c>
      <c r="Q237" s="10">
        <v>0</v>
      </c>
      <c r="R237" s="10">
        <v>23691</v>
      </c>
      <c r="S237" s="10">
        <f>SUM(Table3[[#This Row],[2nd Apportionment A-G Access Grant Res. Code 7412, PCA 25580]:[2nd Apportionment A-G Learning Loss Mitigation Grant Res. Code 7413, PCA 25635]])</f>
        <v>86884</v>
      </c>
    </row>
    <row r="238" spans="1:19" x14ac:dyDescent="0.2">
      <c r="A238" s="14" t="s">
        <v>4462</v>
      </c>
      <c r="B238" s="3" t="s">
        <v>120</v>
      </c>
      <c r="C238" s="3">
        <v>1</v>
      </c>
      <c r="D238" s="13" t="s">
        <v>3606</v>
      </c>
      <c r="E238" s="13" t="s">
        <v>121</v>
      </c>
      <c r="F238" s="13" t="s">
        <v>984</v>
      </c>
      <c r="G238" s="3" t="s">
        <v>10</v>
      </c>
      <c r="H238" s="12" t="s">
        <v>396</v>
      </c>
      <c r="I238" s="15" t="s">
        <v>396</v>
      </c>
      <c r="J238" s="44" t="s">
        <v>984</v>
      </c>
      <c r="K238" s="55" t="s">
        <v>985</v>
      </c>
      <c r="L238" s="10">
        <v>520265</v>
      </c>
      <c r="M238" s="10">
        <v>0</v>
      </c>
      <c r="N238" s="10">
        <v>195045</v>
      </c>
      <c r="O23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715310</v>
      </c>
      <c r="P238" s="10">
        <v>130066</v>
      </c>
      <c r="Q238" s="10">
        <v>0</v>
      </c>
      <c r="R238" s="10">
        <v>48761</v>
      </c>
      <c r="S238" s="10">
        <f>SUM(Table3[[#This Row],[2nd Apportionment A-G Access Grant Res. Code 7412, PCA 25580]:[2nd Apportionment A-G Learning Loss Mitigation Grant Res. Code 7413, PCA 25635]])</f>
        <v>178827</v>
      </c>
    </row>
    <row r="239" spans="1:19" x14ac:dyDescent="0.2">
      <c r="A239" s="14" t="s">
        <v>4462</v>
      </c>
      <c r="B239" s="3" t="s">
        <v>120</v>
      </c>
      <c r="C239" s="3">
        <v>1</v>
      </c>
      <c r="D239" s="13" t="s">
        <v>3607</v>
      </c>
      <c r="E239" s="13" t="s">
        <v>121</v>
      </c>
      <c r="F239" s="13" t="s">
        <v>128</v>
      </c>
      <c r="G239" s="3" t="s">
        <v>10</v>
      </c>
      <c r="H239" s="12" t="s">
        <v>396</v>
      </c>
      <c r="I239" s="15" t="s">
        <v>396</v>
      </c>
      <c r="J239" s="44" t="s">
        <v>128</v>
      </c>
      <c r="K239" s="55" t="s">
        <v>129</v>
      </c>
      <c r="L239" s="10">
        <v>934665</v>
      </c>
      <c r="M239" s="10">
        <v>0</v>
      </c>
      <c r="N239" s="10">
        <v>350402</v>
      </c>
      <c r="O23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1285067</v>
      </c>
      <c r="P239" s="10">
        <v>233666</v>
      </c>
      <c r="Q239" s="10">
        <v>0</v>
      </c>
      <c r="R239" s="10">
        <v>87600</v>
      </c>
      <c r="S239" s="10">
        <f>SUM(Table3[[#This Row],[2nd Apportionment A-G Access Grant Res. Code 7412, PCA 25580]:[2nd Apportionment A-G Learning Loss Mitigation Grant Res. Code 7413, PCA 25635]])</f>
        <v>321266</v>
      </c>
    </row>
    <row r="240" spans="1:19" x14ac:dyDescent="0.2">
      <c r="A240" s="14" t="s">
        <v>4462</v>
      </c>
      <c r="B240" s="3" t="s">
        <v>120</v>
      </c>
      <c r="C240" s="3">
        <v>1</v>
      </c>
      <c r="D240" s="13" t="s">
        <v>3608</v>
      </c>
      <c r="E240" s="13" t="s">
        <v>121</v>
      </c>
      <c r="F240" s="13" t="s">
        <v>986</v>
      </c>
      <c r="G240" s="3" t="s">
        <v>10</v>
      </c>
      <c r="H240" s="12" t="s">
        <v>396</v>
      </c>
      <c r="I240" s="15" t="s">
        <v>396</v>
      </c>
      <c r="J240" s="44" t="s">
        <v>986</v>
      </c>
      <c r="K240" s="55" t="s">
        <v>987</v>
      </c>
      <c r="L240" s="10">
        <v>256453</v>
      </c>
      <c r="M240" s="10">
        <v>0</v>
      </c>
      <c r="N240" s="10">
        <v>96143</v>
      </c>
      <c r="O24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352596</v>
      </c>
      <c r="P240" s="10">
        <v>64113</v>
      </c>
      <c r="Q240" s="10">
        <v>0</v>
      </c>
      <c r="R240" s="10">
        <v>24036</v>
      </c>
      <c r="S240" s="10">
        <f>SUM(Table3[[#This Row],[2nd Apportionment A-G Access Grant Res. Code 7412, PCA 25580]:[2nd Apportionment A-G Learning Loss Mitigation Grant Res. Code 7413, PCA 25635]])</f>
        <v>88149</v>
      </c>
    </row>
    <row r="241" spans="1:19" x14ac:dyDescent="0.2">
      <c r="A241" s="14" t="s">
        <v>4462</v>
      </c>
      <c r="B241" s="3" t="s">
        <v>120</v>
      </c>
      <c r="C241" s="3">
        <v>1</v>
      </c>
      <c r="D241" s="13" t="s">
        <v>3609</v>
      </c>
      <c r="E241" s="13" t="s">
        <v>121</v>
      </c>
      <c r="F241" s="13" t="s">
        <v>988</v>
      </c>
      <c r="G241" s="3" t="s">
        <v>10</v>
      </c>
      <c r="H241" s="12" t="s">
        <v>396</v>
      </c>
      <c r="I241" s="15" t="s">
        <v>396</v>
      </c>
      <c r="J241" s="44" t="s">
        <v>988</v>
      </c>
      <c r="K241" s="55" t="s">
        <v>989</v>
      </c>
      <c r="L241" s="10">
        <v>727465</v>
      </c>
      <c r="M241" s="10">
        <v>0</v>
      </c>
      <c r="N241" s="10">
        <v>272723</v>
      </c>
      <c r="O24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1000188</v>
      </c>
      <c r="P241" s="10">
        <v>181866</v>
      </c>
      <c r="Q241" s="10">
        <v>0</v>
      </c>
      <c r="R241" s="10">
        <v>68181</v>
      </c>
      <c r="S241" s="10">
        <f>SUM(Table3[[#This Row],[2nd Apportionment A-G Access Grant Res. Code 7412, PCA 25580]:[2nd Apportionment A-G Learning Loss Mitigation Grant Res. Code 7413, PCA 25635]])</f>
        <v>250047</v>
      </c>
    </row>
    <row r="242" spans="1:19" x14ac:dyDescent="0.2">
      <c r="A242" s="14" t="s">
        <v>4462</v>
      </c>
      <c r="B242" s="3" t="s">
        <v>120</v>
      </c>
      <c r="C242" s="3">
        <v>1</v>
      </c>
      <c r="D242" s="13" t="s">
        <v>3610</v>
      </c>
      <c r="E242" s="13" t="s">
        <v>121</v>
      </c>
      <c r="F242" s="13" t="s">
        <v>990</v>
      </c>
      <c r="G242" s="3" t="s">
        <v>10</v>
      </c>
      <c r="H242" s="12" t="s">
        <v>396</v>
      </c>
      <c r="I242" s="15" t="s">
        <v>396</v>
      </c>
      <c r="J242" s="44" t="s">
        <v>990</v>
      </c>
      <c r="K242" s="55" t="s">
        <v>991</v>
      </c>
      <c r="L242" s="10">
        <v>71614</v>
      </c>
      <c r="M242" s="10">
        <v>0</v>
      </c>
      <c r="N242" s="10">
        <v>26848</v>
      </c>
      <c r="O24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98462</v>
      </c>
      <c r="P242" s="10">
        <v>17903</v>
      </c>
      <c r="Q242" s="10">
        <v>0</v>
      </c>
      <c r="R242" s="10">
        <v>6712</v>
      </c>
      <c r="S242" s="10">
        <f>SUM(Table3[[#This Row],[2nd Apportionment A-G Access Grant Res. Code 7412, PCA 25580]:[2nd Apportionment A-G Learning Loss Mitigation Grant Res. Code 7413, PCA 25635]])</f>
        <v>24615</v>
      </c>
    </row>
    <row r="243" spans="1:19" x14ac:dyDescent="0.2">
      <c r="A243" s="14" t="s">
        <v>4462</v>
      </c>
      <c r="B243" s="3" t="s">
        <v>120</v>
      </c>
      <c r="C243" s="3">
        <v>1</v>
      </c>
      <c r="D243" s="13" t="s">
        <v>3611</v>
      </c>
      <c r="E243" s="13" t="s">
        <v>121</v>
      </c>
      <c r="F243" s="13" t="s">
        <v>992</v>
      </c>
      <c r="G243" s="3" t="s">
        <v>10</v>
      </c>
      <c r="H243" s="12" t="s">
        <v>396</v>
      </c>
      <c r="I243" s="15" t="s">
        <v>396</v>
      </c>
      <c r="J243" s="44" t="s">
        <v>992</v>
      </c>
      <c r="K243" s="55" t="s">
        <v>993</v>
      </c>
      <c r="L243" s="10">
        <v>339955</v>
      </c>
      <c r="M243" s="10">
        <v>0</v>
      </c>
      <c r="N243" s="10">
        <v>127448</v>
      </c>
      <c r="O24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467403</v>
      </c>
      <c r="P243" s="10">
        <v>84989</v>
      </c>
      <c r="Q243" s="10">
        <v>0</v>
      </c>
      <c r="R243" s="10">
        <v>31862</v>
      </c>
      <c r="S243" s="10">
        <f>SUM(Table3[[#This Row],[2nd Apportionment A-G Access Grant Res. Code 7412, PCA 25580]:[2nd Apportionment A-G Learning Loss Mitigation Grant Res. Code 7413, PCA 25635]])</f>
        <v>116851</v>
      </c>
    </row>
    <row r="244" spans="1:19" x14ac:dyDescent="0.2">
      <c r="A244" s="14" t="s">
        <v>4462</v>
      </c>
      <c r="B244" s="3" t="s">
        <v>120</v>
      </c>
      <c r="C244" s="3">
        <v>1</v>
      </c>
      <c r="D244" s="13" t="s">
        <v>3612</v>
      </c>
      <c r="E244" s="13" t="s">
        <v>121</v>
      </c>
      <c r="F244" s="13" t="s">
        <v>130</v>
      </c>
      <c r="G244" s="3" t="s">
        <v>10</v>
      </c>
      <c r="H244" s="12" t="s">
        <v>396</v>
      </c>
      <c r="I244" s="15" t="s">
        <v>396</v>
      </c>
      <c r="J244" s="44" t="s">
        <v>130</v>
      </c>
      <c r="K244" s="55" t="s">
        <v>131</v>
      </c>
      <c r="L244" s="10">
        <v>524511</v>
      </c>
      <c r="M244" s="10">
        <v>0</v>
      </c>
      <c r="N244" s="10">
        <v>196637</v>
      </c>
      <c r="O24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721148</v>
      </c>
      <c r="P244" s="10">
        <v>131128</v>
      </c>
      <c r="Q244" s="10">
        <v>0</v>
      </c>
      <c r="R244" s="10">
        <v>49159</v>
      </c>
      <c r="S244" s="10">
        <f>SUM(Table3[[#This Row],[2nd Apportionment A-G Access Grant Res. Code 7412, PCA 25580]:[2nd Apportionment A-G Learning Loss Mitigation Grant Res. Code 7413, PCA 25635]])</f>
        <v>180287</v>
      </c>
    </row>
    <row r="245" spans="1:19" x14ac:dyDescent="0.2">
      <c r="A245" s="14" t="s">
        <v>4462</v>
      </c>
      <c r="B245" s="3" t="s">
        <v>120</v>
      </c>
      <c r="C245" s="3">
        <v>1</v>
      </c>
      <c r="D245" s="13" t="s">
        <v>3613</v>
      </c>
      <c r="E245" s="13" t="s">
        <v>121</v>
      </c>
      <c r="F245" s="13" t="s">
        <v>994</v>
      </c>
      <c r="G245" s="3" t="s">
        <v>10</v>
      </c>
      <c r="H245" s="12" t="s">
        <v>396</v>
      </c>
      <c r="I245" s="15" t="s">
        <v>396</v>
      </c>
      <c r="J245" s="44" t="s">
        <v>994</v>
      </c>
      <c r="K245" s="55" t="s">
        <v>995</v>
      </c>
      <c r="L245" s="10">
        <v>1424076</v>
      </c>
      <c r="M245" s="10">
        <v>0</v>
      </c>
      <c r="N245" s="10">
        <v>533880</v>
      </c>
      <c r="O24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1957956</v>
      </c>
      <c r="P245" s="10">
        <v>356019</v>
      </c>
      <c r="Q245" s="10">
        <v>0</v>
      </c>
      <c r="R245" s="10">
        <v>133470</v>
      </c>
      <c r="S245" s="10">
        <f>SUM(Table3[[#This Row],[2nd Apportionment A-G Access Grant Res. Code 7412, PCA 25580]:[2nd Apportionment A-G Learning Loss Mitigation Grant Res. Code 7413, PCA 25635]])</f>
        <v>489489</v>
      </c>
    </row>
    <row r="246" spans="1:19" x14ac:dyDescent="0.2">
      <c r="A246" s="14" t="s">
        <v>4462</v>
      </c>
      <c r="B246" s="3" t="s">
        <v>120</v>
      </c>
      <c r="C246" s="3">
        <v>1</v>
      </c>
      <c r="D246" s="13" t="s">
        <v>3614</v>
      </c>
      <c r="E246" s="13" t="s">
        <v>121</v>
      </c>
      <c r="F246" s="13" t="s">
        <v>996</v>
      </c>
      <c r="G246" s="3" t="s">
        <v>10</v>
      </c>
      <c r="H246" s="12" t="s">
        <v>396</v>
      </c>
      <c r="I246" s="15" t="s">
        <v>396</v>
      </c>
      <c r="J246" s="44" t="s">
        <v>996</v>
      </c>
      <c r="K246" s="55" t="s">
        <v>997</v>
      </c>
      <c r="L246" s="10">
        <v>222485</v>
      </c>
      <c r="M246" s="10">
        <v>0</v>
      </c>
      <c r="N246" s="10">
        <v>83409</v>
      </c>
      <c r="O24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305894</v>
      </c>
      <c r="P246" s="10">
        <v>55621</v>
      </c>
      <c r="Q246" s="10">
        <v>0</v>
      </c>
      <c r="R246" s="10">
        <v>20852</v>
      </c>
      <c r="S246" s="10">
        <f>SUM(Table3[[#This Row],[2nd Apportionment A-G Access Grant Res. Code 7412, PCA 25580]:[2nd Apportionment A-G Learning Loss Mitigation Grant Res. Code 7413, PCA 25635]])</f>
        <v>76473</v>
      </c>
    </row>
    <row r="247" spans="1:19" x14ac:dyDescent="0.2">
      <c r="A247" s="14" t="s">
        <v>4462</v>
      </c>
      <c r="B247" s="3" t="s">
        <v>120</v>
      </c>
      <c r="C247" s="3">
        <v>1</v>
      </c>
      <c r="D247" s="13" t="s">
        <v>3615</v>
      </c>
      <c r="E247" s="13" t="s">
        <v>121</v>
      </c>
      <c r="F247" s="13" t="s">
        <v>998</v>
      </c>
      <c r="G247" s="3" t="s">
        <v>10</v>
      </c>
      <c r="H247" s="12" t="s">
        <v>396</v>
      </c>
      <c r="I247" s="15" t="s">
        <v>396</v>
      </c>
      <c r="J247" s="44" t="s">
        <v>998</v>
      </c>
      <c r="K247" s="55" t="s">
        <v>999</v>
      </c>
      <c r="L247" s="10">
        <v>0</v>
      </c>
      <c r="M247" s="10">
        <v>464175</v>
      </c>
      <c r="N247" s="10">
        <v>68977</v>
      </c>
      <c r="O24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533152</v>
      </c>
      <c r="P247" s="10">
        <v>0</v>
      </c>
      <c r="Q247" s="10">
        <v>116044</v>
      </c>
      <c r="R247" s="10">
        <v>17244</v>
      </c>
      <c r="S247" s="10">
        <f>SUM(Table3[[#This Row],[2nd Apportionment A-G Access Grant Res. Code 7412, PCA 25580]:[2nd Apportionment A-G Learning Loss Mitigation Grant Res. Code 7413, PCA 25635]])</f>
        <v>133288</v>
      </c>
    </row>
    <row r="248" spans="1:19" x14ac:dyDescent="0.2">
      <c r="A248" s="14" t="s">
        <v>4462</v>
      </c>
      <c r="B248" s="3" t="s">
        <v>120</v>
      </c>
      <c r="C248" s="3">
        <v>1</v>
      </c>
      <c r="D248" s="13" t="s">
        <v>3616</v>
      </c>
      <c r="E248" s="13" t="s">
        <v>121</v>
      </c>
      <c r="F248" s="13" t="s">
        <v>1000</v>
      </c>
      <c r="G248" s="3" t="s">
        <v>10</v>
      </c>
      <c r="H248" s="12" t="s">
        <v>396</v>
      </c>
      <c r="I248" s="15" t="s">
        <v>396</v>
      </c>
      <c r="J248" s="44" t="s">
        <v>1000</v>
      </c>
      <c r="K248" s="55" t="s">
        <v>1001</v>
      </c>
      <c r="L248" s="10">
        <v>801343</v>
      </c>
      <c r="M248" s="10">
        <v>0</v>
      </c>
      <c r="N248" s="10">
        <v>300420</v>
      </c>
      <c r="O24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1101763</v>
      </c>
      <c r="P248" s="10">
        <v>200336</v>
      </c>
      <c r="Q248" s="10">
        <v>0</v>
      </c>
      <c r="R248" s="10">
        <v>75105</v>
      </c>
      <c r="S248" s="10">
        <f>SUM(Table3[[#This Row],[2nd Apportionment A-G Access Grant Res. Code 7412, PCA 25580]:[2nd Apportionment A-G Learning Loss Mitigation Grant Res. Code 7413, PCA 25635]])</f>
        <v>275441</v>
      </c>
    </row>
    <row r="249" spans="1:19" x14ac:dyDescent="0.2">
      <c r="A249" s="14" t="s">
        <v>4462</v>
      </c>
      <c r="B249" s="3" t="s">
        <v>120</v>
      </c>
      <c r="C249" s="3">
        <v>1</v>
      </c>
      <c r="D249" s="13" t="s">
        <v>3617</v>
      </c>
      <c r="E249" s="13" t="s">
        <v>121</v>
      </c>
      <c r="F249" s="13" t="s">
        <v>1002</v>
      </c>
      <c r="G249" s="3" t="s">
        <v>10</v>
      </c>
      <c r="H249" s="12" t="s">
        <v>396</v>
      </c>
      <c r="I249" s="15" t="s">
        <v>396</v>
      </c>
      <c r="J249" s="44" t="s">
        <v>1002</v>
      </c>
      <c r="K249" s="55" t="s">
        <v>1003</v>
      </c>
      <c r="L249" s="10">
        <v>0</v>
      </c>
      <c r="M249" s="10">
        <v>504880</v>
      </c>
      <c r="N249" s="10">
        <v>75025</v>
      </c>
      <c r="O24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579905</v>
      </c>
      <c r="P249" s="10">
        <v>0</v>
      </c>
      <c r="Q249" s="10">
        <v>126220</v>
      </c>
      <c r="R249" s="10">
        <v>18756</v>
      </c>
      <c r="S249" s="10">
        <f>SUM(Table3[[#This Row],[2nd Apportionment A-G Access Grant Res. Code 7412, PCA 25580]:[2nd Apportionment A-G Learning Loss Mitigation Grant Res. Code 7413, PCA 25635]])</f>
        <v>144976</v>
      </c>
    </row>
    <row r="250" spans="1:19" x14ac:dyDescent="0.2">
      <c r="A250" s="14" t="s">
        <v>4462</v>
      </c>
      <c r="B250" s="3" t="s">
        <v>120</v>
      </c>
      <c r="C250" s="3">
        <v>1</v>
      </c>
      <c r="D250" s="13" t="s">
        <v>3618</v>
      </c>
      <c r="E250" s="13" t="s">
        <v>121</v>
      </c>
      <c r="F250" s="13" t="s">
        <v>1004</v>
      </c>
      <c r="G250" s="3" t="s">
        <v>10</v>
      </c>
      <c r="H250" s="12" t="s">
        <v>396</v>
      </c>
      <c r="I250" s="15" t="s">
        <v>396</v>
      </c>
      <c r="J250" s="44" t="s">
        <v>1004</v>
      </c>
      <c r="K250" s="55" t="s">
        <v>1005</v>
      </c>
      <c r="L250" s="10">
        <v>1431152</v>
      </c>
      <c r="M250" s="10">
        <v>0</v>
      </c>
      <c r="N250" s="10">
        <v>536533</v>
      </c>
      <c r="O25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1967685</v>
      </c>
      <c r="P250" s="10">
        <v>357788</v>
      </c>
      <c r="Q250" s="10">
        <v>0</v>
      </c>
      <c r="R250" s="10">
        <v>134133</v>
      </c>
      <c r="S250" s="10">
        <f>SUM(Table3[[#This Row],[2nd Apportionment A-G Access Grant Res. Code 7412, PCA 25580]:[2nd Apportionment A-G Learning Loss Mitigation Grant Res. Code 7413, PCA 25635]])</f>
        <v>491921</v>
      </c>
    </row>
    <row r="251" spans="1:19" x14ac:dyDescent="0.2">
      <c r="A251" s="14" t="s">
        <v>4462</v>
      </c>
      <c r="B251" s="3" t="s">
        <v>120</v>
      </c>
      <c r="C251" s="3">
        <v>1</v>
      </c>
      <c r="D251" s="13" t="s">
        <v>3619</v>
      </c>
      <c r="E251" s="13" t="s">
        <v>121</v>
      </c>
      <c r="F251" s="13" t="s">
        <v>1006</v>
      </c>
      <c r="G251" s="3" t="s">
        <v>10</v>
      </c>
      <c r="H251" s="12" t="s">
        <v>396</v>
      </c>
      <c r="I251" s="15" t="s">
        <v>396</v>
      </c>
      <c r="J251" s="44" t="s">
        <v>1006</v>
      </c>
      <c r="K251" s="55" t="s">
        <v>1007</v>
      </c>
      <c r="L251" s="10">
        <v>186820</v>
      </c>
      <c r="M251" s="10">
        <v>0</v>
      </c>
      <c r="N251" s="10">
        <v>75000</v>
      </c>
      <c r="O25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261820</v>
      </c>
      <c r="P251" s="10">
        <v>46705</v>
      </c>
      <c r="Q251" s="10">
        <v>0</v>
      </c>
      <c r="R251" s="10">
        <v>18750</v>
      </c>
      <c r="S251" s="10">
        <f>SUM(Table3[[#This Row],[2nd Apportionment A-G Access Grant Res. Code 7412, PCA 25580]:[2nd Apportionment A-G Learning Loss Mitigation Grant Res. Code 7413, PCA 25635]])</f>
        <v>65455</v>
      </c>
    </row>
    <row r="252" spans="1:19" x14ac:dyDescent="0.2">
      <c r="A252" s="14" t="s">
        <v>4462</v>
      </c>
      <c r="B252" s="3" t="s">
        <v>120</v>
      </c>
      <c r="C252" s="3">
        <v>1</v>
      </c>
      <c r="D252" s="13" t="s">
        <v>3620</v>
      </c>
      <c r="E252" s="13" t="s">
        <v>121</v>
      </c>
      <c r="F252" s="13" t="s">
        <v>1008</v>
      </c>
      <c r="G252" s="3" t="s">
        <v>10</v>
      </c>
      <c r="H252" s="12" t="s">
        <v>396</v>
      </c>
      <c r="I252" s="15" t="s">
        <v>396</v>
      </c>
      <c r="J252" s="44" t="s">
        <v>1008</v>
      </c>
      <c r="K252" s="55" t="s">
        <v>1009</v>
      </c>
      <c r="L252" s="10">
        <v>2171355</v>
      </c>
      <c r="M252" s="10">
        <v>0</v>
      </c>
      <c r="N252" s="10">
        <v>814032</v>
      </c>
      <c r="O25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2985387</v>
      </c>
      <c r="P252" s="10">
        <v>542839</v>
      </c>
      <c r="Q252" s="10">
        <v>0</v>
      </c>
      <c r="R252" s="10">
        <v>203508</v>
      </c>
      <c r="S252" s="10">
        <f>SUM(Table3[[#This Row],[2nd Apportionment A-G Access Grant Res. Code 7412, PCA 25580]:[2nd Apportionment A-G Learning Loss Mitigation Grant Res. Code 7413, PCA 25635]])</f>
        <v>746347</v>
      </c>
    </row>
    <row r="253" spans="1:19" x14ac:dyDescent="0.2">
      <c r="A253" s="14" t="s">
        <v>4462</v>
      </c>
      <c r="B253" s="3" t="s">
        <v>120</v>
      </c>
      <c r="C253" s="3">
        <v>1</v>
      </c>
      <c r="D253" s="13" t="s">
        <v>3621</v>
      </c>
      <c r="E253" s="13" t="s">
        <v>121</v>
      </c>
      <c r="F253" s="13" t="s">
        <v>1010</v>
      </c>
      <c r="G253" s="3" t="s">
        <v>10</v>
      </c>
      <c r="H253" s="12" t="s">
        <v>396</v>
      </c>
      <c r="I253" s="15" t="s">
        <v>396</v>
      </c>
      <c r="J253" s="44" t="s">
        <v>1010</v>
      </c>
      <c r="K253" s="55" t="s">
        <v>1011</v>
      </c>
      <c r="L253" s="10">
        <v>522812</v>
      </c>
      <c r="M253" s="10">
        <v>0</v>
      </c>
      <c r="N253" s="10">
        <v>196000</v>
      </c>
      <c r="O25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718812</v>
      </c>
      <c r="P253" s="10">
        <v>130703</v>
      </c>
      <c r="Q253" s="10">
        <v>0</v>
      </c>
      <c r="R253" s="10">
        <v>49000</v>
      </c>
      <c r="S253" s="10">
        <f>SUM(Table3[[#This Row],[2nd Apportionment A-G Access Grant Res. Code 7412, PCA 25580]:[2nd Apportionment A-G Learning Loss Mitigation Grant Res. Code 7413, PCA 25635]])</f>
        <v>179703</v>
      </c>
    </row>
    <row r="254" spans="1:19" x14ac:dyDescent="0.2">
      <c r="A254" s="14" t="s">
        <v>4462</v>
      </c>
      <c r="B254" s="3" t="s">
        <v>120</v>
      </c>
      <c r="C254" s="3">
        <v>1</v>
      </c>
      <c r="D254" s="13" t="s">
        <v>3622</v>
      </c>
      <c r="E254" s="13" t="s">
        <v>121</v>
      </c>
      <c r="F254" s="13" t="s">
        <v>1012</v>
      </c>
      <c r="G254" s="3" t="s">
        <v>10</v>
      </c>
      <c r="H254" s="12" t="s">
        <v>396</v>
      </c>
      <c r="I254" s="15" t="s">
        <v>396</v>
      </c>
      <c r="J254" s="44" t="s">
        <v>1012</v>
      </c>
      <c r="K254" s="55" t="s">
        <v>1013</v>
      </c>
      <c r="L254" s="10">
        <v>64821</v>
      </c>
      <c r="M254" s="10">
        <v>0</v>
      </c>
      <c r="N254" s="10">
        <v>24301</v>
      </c>
      <c r="O25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89122</v>
      </c>
      <c r="P254" s="10">
        <v>16205</v>
      </c>
      <c r="Q254" s="10">
        <v>0</v>
      </c>
      <c r="R254" s="10">
        <v>6075</v>
      </c>
      <c r="S254" s="10">
        <f>SUM(Table3[[#This Row],[2nd Apportionment A-G Access Grant Res. Code 7412, PCA 25580]:[2nd Apportionment A-G Learning Loss Mitigation Grant Res. Code 7413, PCA 25635]])</f>
        <v>22280</v>
      </c>
    </row>
    <row r="255" spans="1:19" x14ac:dyDescent="0.2">
      <c r="A255" s="14" t="s">
        <v>4462</v>
      </c>
      <c r="B255" s="3" t="s">
        <v>120</v>
      </c>
      <c r="C255" s="3">
        <v>1</v>
      </c>
      <c r="D255" s="13" t="s">
        <v>3623</v>
      </c>
      <c r="E255" s="13" t="s">
        <v>121</v>
      </c>
      <c r="F255" s="13" t="s">
        <v>1014</v>
      </c>
      <c r="G255" s="3" t="s">
        <v>10</v>
      </c>
      <c r="H255" s="12" t="s">
        <v>396</v>
      </c>
      <c r="I255" s="15" t="s">
        <v>396</v>
      </c>
      <c r="J255" s="44" t="s">
        <v>1014</v>
      </c>
      <c r="K255" s="55" t="s">
        <v>1015</v>
      </c>
      <c r="L255" s="10">
        <v>1108181</v>
      </c>
      <c r="M255" s="10">
        <v>0</v>
      </c>
      <c r="N255" s="10">
        <v>415452</v>
      </c>
      <c r="O25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1523633</v>
      </c>
      <c r="P255" s="10">
        <v>277045</v>
      </c>
      <c r="Q255" s="10">
        <v>0</v>
      </c>
      <c r="R255" s="10">
        <v>103863</v>
      </c>
      <c r="S255" s="10">
        <f>SUM(Table3[[#This Row],[2nd Apportionment A-G Access Grant Res. Code 7412, PCA 25580]:[2nd Apportionment A-G Learning Loss Mitigation Grant Res. Code 7413, PCA 25635]])</f>
        <v>380908</v>
      </c>
    </row>
    <row r="256" spans="1:19" x14ac:dyDescent="0.2">
      <c r="A256" s="14" t="s">
        <v>4462</v>
      </c>
      <c r="B256" s="3" t="s">
        <v>120</v>
      </c>
      <c r="C256" s="3">
        <v>1</v>
      </c>
      <c r="D256" s="13" t="s">
        <v>3624</v>
      </c>
      <c r="E256" s="13" t="s">
        <v>121</v>
      </c>
      <c r="F256" s="13" t="s">
        <v>1016</v>
      </c>
      <c r="G256" s="3" t="s">
        <v>10</v>
      </c>
      <c r="H256" s="12" t="s">
        <v>396</v>
      </c>
      <c r="I256" s="15" t="s">
        <v>396</v>
      </c>
      <c r="J256" s="44" t="s">
        <v>1016</v>
      </c>
      <c r="K256" s="55" t="s">
        <v>1017</v>
      </c>
      <c r="L256" s="10">
        <v>187952</v>
      </c>
      <c r="M256" s="10">
        <v>0</v>
      </c>
      <c r="N256" s="10">
        <v>70462</v>
      </c>
      <c r="O25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258414</v>
      </c>
      <c r="P256" s="10">
        <v>46988</v>
      </c>
      <c r="Q256" s="10">
        <v>0</v>
      </c>
      <c r="R256" s="10">
        <v>17615</v>
      </c>
      <c r="S256" s="10">
        <f>SUM(Table3[[#This Row],[2nd Apportionment A-G Access Grant Res. Code 7412, PCA 25580]:[2nd Apportionment A-G Learning Loss Mitigation Grant Res. Code 7413, PCA 25635]])</f>
        <v>64603</v>
      </c>
    </row>
    <row r="257" spans="1:19" x14ac:dyDescent="0.2">
      <c r="A257" s="14" t="s">
        <v>4462</v>
      </c>
      <c r="B257" s="3" t="s">
        <v>120</v>
      </c>
      <c r="C257" s="3">
        <v>1</v>
      </c>
      <c r="D257" s="13" t="s">
        <v>3625</v>
      </c>
      <c r="E257" s="13" t="s">
        <v>121</v>
      </c>
      <c r="F257" s="13" t="s">
        <v>1018</v>
      </c>
      <c r="G257" s="3" t="s">
        <v>10</v>
      </c>
      <c r="H257" s="12" t="s">
        <v>396</v>
      </c>
      <c r="I257" s="15" t="s">
        <v>396</v>
      </c>
      <c r="J257" s="44" t="s">
        <v>1018</v>
      </c>
      <c r="K257" s="55" t="s">
        <v>1019</v>
      </c>
      <c r="L257" s="10">
        <v>386377</v>
      </c>
      <c r="M257" s="10">
        <v>0</v>
      </c>
      <c r="N257" s="10">
        <v>144851</v>
      </c>
      <c r="O25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531228</v>
      </c>
      <c r="P257" s="10">
        <v>96594</v>
      </c>
      <c r="Q257" s="10">
        <v>0</v>
      </c>
      <c r="R257" s="10">
        <v>36213</v>
      </c>
      <c r="S257" s="10">
        <f>SUM(Table3[[#This Row],[2nd Apportionment A-G Access Grant Res. Code 7412, PCA 25580]:[2nd Apportionment A-G Learning Loss Mitigation Grant Res. Code 7413, PCA 25635]])</f>
        <v>132807</v>
      </c>
    </row>
    <row r="258" spans="1:19" x14ac:dyDescent="0.2">
      <c r="A258" s="14" t="s">
        <v>4462</v>
      </c>
      <c r="B258" s="3" t="s">
        <v>120</v>
      </c>
      <c r="C258" s="3">
        <v>1</v>
      </c>
      <c r="D258" s="13" t="s">
        <v>3626</v>
      </c>
      <c r="E258" s="13" t="s">
        <v>121</v>
      </c>
      <c r="F258" s="13" t="s">
        <v>132</v>
      </c>
      <c r="G258" s="3" t="s">
        <v>10</v>
      </c>
      <c r="H258" s="12" t="s">
        <v>396</v>
      </c>
      <c r="I258" s="15" t="s">
        <v>396</v>
      </c>
      <c r="J258" s="44" t="s">
        <v>132</v>
      </c>
      <c r="K258" s="55" t="s">
        <v>133</v>
      </c>
      <c r="L258" s="10">
        <v>0</v>
      </c>
      <c r="M258" s="10">
        <v>65699</v>
      </c>
      <c r="N258" s="10">
        <v>9763</v>
      </c>
      <c r="O25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75462</v>
      </c>
      <c r="P258" s="10">
        <v>0</v>
      </c>
      <c r="Q258" s="10">
        <v>16425</v>
      </c>
      <c r="R258" s="10">
        <v>2441</v>
      </c>
      <c r="S258" s="10">
        <f>SUM(Table3[[#This Row],[2nd Apportionment A-G Access Grant Res. Code 7412, PCA 25580]:[2nd Apportionment A-G Learning Loss Mitigation Grant Res. Code 7413, PCA 25635]])</f>
        <v>18866</v>
      </c>
    </row>
    <row r="259" spans="1:19" x14ac:dyDescent="0.2">
      <c r="A259" s="14" t="s">
        <v>4462</v>
      </c>
      <c r="B259" s="3" t="s">
        <v>120</v>
      </c>
      <c r="C259" s="3">
        <v>1</v>
      </c>
      <c r="D259" s="13" t="s">
        <v>3627</v>
      </c>
      <c r="E259" s="13" t="s">
        <v>121</v>
      </c>
      <c r="F259" s="13" t="s">
        <v>1020</v>
      </c>
      <c r="G259" s="3" t="s">
        <v>10</v>
      </c>
      <c r="H259" s="12" t="s">
        <v>396</v>
      </c>
      <c r="I259" s="15" t="s">
        <v>396</v>
      </c>
      <c r="J259" s="44" t="s">
        <v>1020</v>
      </c>
      <c r="K259" s="55" t="s">
        <v>1021</v>
      </c>
      <c r="L259" s="10">
        <v>0</v>
      </c>
      <c r="M259" s="10">
        <v>322780</v>
      </c>
      <c r="N259" s="10">
        <v>47965</v>
      </c>
      <c r="O25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370745</v>
      </c>
      <c r="P259" s="10">
        <v>0</v>
      </c>
      <c r="Q259" s="10">
        <v>80695</v>
      </c>
      <c r="R259" s="10">
        <v>11991</v>
      </c>
      <c r="S259" s="10">
        <f>SUM(Table3[[#This Row],[2nd Apportionment A-G Access Grant Res. Code 7412, PCA 25580]:[2nd Apportionment A-G Learning Loss Mitigation Grant Res. Code 7413, PCA 25635]])</f>
        <v>92686</v>
      </c>
    </row>
    <row r="260" spans="1:19" x14ac:dyDescent="0.2">
      <c r="A260" s="14" t="s">
        <v>4462</v>
      </c>
      <c r="B260" s="3" t="s">
        <v>120</v>
      </c>
      <c r="C260" s="3">
        <v>1</v>
      </c>
      <c r="D260" s="13" t="s">
        <v>3628</v>
      </c>
      <c r="E260" s="13" t="s">
        <v>121</v>
      </c>
      <c r="F260" s="13" t="s">
        <v>1022</v>
      </c>
      <c r="G260" s="3" t="s">
        <v>10</v>
      </c>
      <c r="H260" s="12" t="s">
        <v>396</v>
      </c>
      <c r="I260" s="15" t="s">
        <v>396</v>
      </c>
      <c r="J260" s="44" t="s">
        <v>1022</v>
      </c>
      <c r="K260" s="55" t="s">
        <v>1023</v>
      </c>
      <c r="L260" s="10">
        <v>3958597</v>
      </c>
      <c r="M260" s="10">
        <v>0</v>
      </c>
      <c r="N260" s="10">
        <v>1484061</v>
      </c>
      <c r="O26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5442658</v>
      </c>
      <c r="P260" s="10">
        <v>989649</v>
      </c>
      <c r="Q260" s="10">
        <v>0</v>
      </c>
      <c r="R260" s="10">
        <v>371015</v>
      </c>
      <c r="S260" s="10">
        <f>SUM(Table3[[#This Row],[2nd Apportionment A-G Access Grant Res. Code 7412, PCA 25580]:[2nd Apportionment A-G Learning Loss Mitigation Grant Res. Code 7413, PCA 25635]])</f>
        <v>1360664</v>
      </c>
    </row>
    <row r="261" spans="1:19" x14ac:dyDescent="0.2">
      <c r="A261" s="14" t="s">
        <v>4462</v>
      </c>
      <c r="B261" s="3" t="s">
        <v>120</v>
      </c>
      <c r="C261" s="3">
        <v>1</v>
      </c>
      <c r="D261" s="13" t="s">
        <v>3629</v>
      </c>
      <c r="E261" s="13" t="s">
        <v>121</v>
      </c>
      <c r="F261" s="13" t="s">
        <v>135</v>
      </c>
      <c r="G261" s="3" t="s">
        <v>10</v>
      </c>
      <c r="H261" s="12" t="s">
        <v>396</v>
      </c>
      <c r="I261" s="15" t="s">
        <v>396</v>
      </c>
      <c r="J261" s="44" t="s">
        <v>135</v>
      </c>
      <c r="K261" s="55" t="s">
        <v>136</v>
      </c>
      <c r="L261" s="10">
        <v>30061841</v>
      </c>
      <c r="M261" s="10">
        <v>0</v>
      </c>
      <c r="N261" s="10">
        <v>11270058</v>
      </c>
      <c r="O26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41331899</v>
      </c>
      <c r="P261" s="10">
        <v>7515460</v>
      </c>
      <c r="Q261" s="10">
        <v>0</v>
      </c>
      <c r="R261" s="10">
        <v>2817514</v>
      </c>
      <c r="S261" s="10">
        <f>SUM(Table3[[#This Row],[2nd Apportionment A-G Access Grant Res. Code 7412, PCA 25580]:[2nd Apportionment A-G Learning Loss Mitigation Grant Res. Code 7413, PCA 25635]])</f>
        <v>10332974</v>
      </c>
    </row>
    <row r="262" spans="1:19" x14ac:dyDescent="0.2">
      <c r="A262" s="14" t="s">
        <v>4462</v>
      </c>
      <c r="B262" s="3" t="s">
        <v>120</v>
      </c>
      <c r="C262" s="3">
        <v>1</v>
      </c>
      <c r="D262" s="13" t="s">
        <v>3630</v>
      </c>
      <c r="E262" s="13" t="s">
        <v>121</v>
      </c>
      <c r="F262" s="13" t="s">
        <v>137</v>
      </c>
      <c r="G262" s="3" t="s">
        <v>10</v>
      </c>
      <c r="H262" s="12" t="s">
        <v>396</v>
      </c>
      <c r="I262" s="15" t="s">
        <v>396</v>
      </c>
      <c r="J262" s="44" t="s">
        <v>137</v>
      </c>
      <c r="K262" s="55" t="s">
        <v>138</v>
      </c>
      <c r="L262" s="10">
        <v>1114691</v>
      </c>
      <c r="M262" s="10">
        <v>0</v>
      </c>
      <c r="N262" s="10">
        <v>417893</v>
      </c>
      <c r="O26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1532584</v>
      </c>
      <c r="P262" s="10">
        <v>278673</v>
      </c>
      <c r="Q262" s="10">
        <v>0</v>
      </c>
      <c r="R262" s="10">
        <v>104473</v>
      </c>
      <c r="S262" s="10">
        <f>SUM(Table3[[#This Row],[2nd Apportionment A-G Access Grant Res. Code 7412, PCA 25580]:[2nd Apportionment A-G Learning Loss Mitigation Grant Res. Code 7413, PCA 25635]])</f>
        <v>383146</v>
      </c>
    </row>
    <row r="263" spans="1:19" x14ac:dyDescent="0.2">
      <c r="A263" s="14" t="s">
        <v>4462</v>
      </c>
      <c r="B263" s="3" t="s">
        <v>120</v>
      </c>
      <c r="C263" s="3">
        <v>1</v>
      </c>
      <c r="D263" s="13" t="s">
        <v>3631</v>
      </c>
      <c r="E263" s="13" t="s">
        <v>121</v>
      </c>
      <c r="F263" s="13" t="s">
        <v>1024</v>
      </c>
      <c r="G263" s="3" t="s">
        <v>10</v>
      </c>
      <c r="H263" s="12" t="s">
        <v>396</v>
      </c>
      <c r="I263" s="15" t="s">
        <v>396</v>
      </c>
      <c r="J263" s="44" t="s">
        <v>1024</v>
      </c>
      <c r="K263" s="55" t="s">
        <v>1025</v>
      </c>
      <c r="L263" s="10">
        <v>279663</v>
      </c>
      <c r="M263" s="10">
        <v>0</v>
      </c>
      <c r="N263" s="10">
        <v>104845</v>
      </c>
      <c r="O26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384508</v>
      </c>
      <c r="P263" s="10">
        <v>69916</v>
      </c>
      <c r="Q263" s="10">
        <v>0</v>
      </c>
      <c r="R263" s="10">
        <v>26211</v>
      </c>
      <c r="S263" s="10">
        <f>SUM(Table3[[#This Row],[2nd Apportionment A-G Access Grant Res. Code 7412, PCA 25580]:[2nd Apportionment A-G Learning Loss Mitigation Grant Res. Code 7413, PCA 25635]])</f>
        <v>96127</v>
      </c>
    </row>
    <row r="264" spans="1:19" x14ac:dyDescent="0.2">
      <c r="A264" s="14" t="s">
        <v>4462</v>
      </c>
      <c r="B264" s="3" t="s">
        <v>120</v>
      </c>
      <c r="C264" s="3">
        <v>1</v>
      </c>
      <c r="D264" s="13" t="s">
        <v>3632</v>
      </c>
      <c r="E264" s="13" t="s">
        <v>121</v>
      </c>
      <c r="F264" s="13" t="s">
        <v>139</v>
      </c>
      <c r="G264" s="3" t="s">
        <v>10</v>
      </c>
      <c r="H264" s="12" t="s">
        <v>396</v>
      </c>
      <c r="I264" s="15" t="s">
        <v>396</v>
      </c>
      <c r="J264" s="44" t="s">
        <v>139</v>
      </c>
      <c r="K264" s="55" t="s">
        <v>140</v>
      </c>
      <c r="L264" s="10">
        <v>1730347</v>
      </c>
      <c r="M264" s="10">
        <v>0</v>
      </c>
      <c r="N264" s="10">
        <v>648700</v>
      </c>
      <c r="O26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2379047</v>
      </c>
      <c r="P264" s="10">
        <v>432587</v>
      </c>
      <c r="Q264" s="10">
        <v>0</v>
      </c>
      <c r="R264" s="10">
        <v>162175</v>
      </c>
      <c r="S264" s="10">
        <f>SUM(Table3[[#This Row],[2nd Apportionment A-G Access Grant Res. Code 7412, PCA 25580]:[2nd Apportionment A-G Learning Loss Mitigation Grant Res. Code 7413, PCA 25635]])</f>
        <v>594762</v>
      </c>
    </row>
    <row r="265" spans="1:19" x14ac:dyDescent="0.2">
      <c r="A265" s="14" t="s">
        <v>4462</v>
      </c>
      <c r="B265" s="3" t="s">
        <v>120</v>
      </c>
      <c r="C265" s="3">
        <v>1</v>
      </c>
      <c r="D265" s="13" t="s">
        <v>3633</v>
      </c>
      <c r="E265" s="13" t="s">
        <v>121</v>
      </c>
      <c r="F265" s="13" t="s">
        <v>1026</v>
      </c>
      <c r="G265" s="3" t="s">
        <v>10</v>
      </c>
      <c r="H265" s="12" t="s">
        <v>396</v>
      </c>
      <c r="I265" s="15" t="s">
        <v>396</v>
      </c>
      <c r="J265" s="44" t="s">
        <v>1026</v>
      </c>
      <c r="K265" s="55" t="s">
        <v>1027</v>
      </c>
      <c r="L265" s="10">
        <v>1029207</v>
      </c>
      <c r="M265" s="10">
        <v>0</v>
      </c>
      <c r="N265" s="10">
        <v>385845</v>
      </c>
      <c r="O26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1415052</v>
      </c>
      <c r="P265" s="10">
        <v>257302</v>
      </c>
      <c r="Q265" s="10">
        <v>0</v>
      </c>
      <c r="R265" s="10">
        <v>96461</v>
      </c>
      <c r="S265" s="10">
        <f>SUM(Table3[[#This Row],[2nd Apportionment A-G Access Grant Res. Code 7412, PCA 25580]:[2nd Apportionment A-G Learning Loss Mitigation Grant Res. Code 7413, PCA 25635]])</f>
        <v>353763</v>
      </c>
    </row>
    <row r="266" spans="1:19" x14ac:dyDescent="0.2">
      <c r="A266" s="14" t="s">
        <v>4462</v>
      </c>
      <c r="B266" s="3" t="s">
        <v>120</v>
      </c>
      <c r="C266" s="3">
        <v>1</v>
      </c>
      <c r="D266" s="13" t="s">
        <v>3634</v>
      </c>
      <c r="E266" s="13" t="s">
        <v>121</v>
      </c>
      <c r="F266" s="13" t="s">
        <v>1028</v>
      </c>
      <c r="G266" s="3" t="s">
        <v>10</v>
      </c>
      <c r="H266" s="12" t="s">
        <v>396</v>
      </c>
      <c r="I266" s="15" t="s">
        <v>396</v>
      </c>
      <c r="J266" s="44" t="s">
        <v>1028</v>
      </c>
      <c r="K266" s="55" t="s">
        <v>1029</v>
      </c>
      <c r="L266" s="10">
        <v>0</v>
      </c>
      <c r="M266" s="10">
        <v>293502</v>
      </c>
      <c r="N266" s="10">
        <v>43615</v>
      </c>
      <c r="O26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337117</v>
      </c>
      <c r="P266" s="10">
        <v>0</v>
      </c>
      <c r="Q266" s="10">
        <v>73375</v>
      </c>
      <c r="R266" s="10">
        <v>10904</v>
      </c>
      <c r="S266" s="10">
        <f>SUM(Table3[[#This Row],[2nd Apportionment A-G Access Grant Res. Code 7412, PCA 25580]:[2nd Apportionment A-G Learning Loss Mitigation Grant Res. Code 7413, PCA 25635]])</f>
        <v>84279</v>
      </c>
    </row>
    <row r="267" spans="1:19" x14ac:dyDescent="0.2">
      <c r="A267" s="14" t="s">
        <v>4462</v>
      </c>
      <c r="B267" s="3" t="s">
        <v>120</v>
      </c>
      <c r="C267" s="3">
        <v>1</v>
      </c>
      <c r="D267" s="13" t="s">
        <v>3635</v>
      </c>
      <c r="E267" s="13" t="s">
        <v>121</v>
      </c>
      <c r="F267" s="13" t="s">
        <v>141</v>
      </c>
      <c r="G267" s="3" t="s">
        <v>10</v>
      </c>
      <c r="H267" s="12" t="s">
        <v>396</v>
      </c>
      <c r="I267" s="15" t="s">
        <v>396</v>
      </c>
      <c r="J267" s="44" t="s">
        <v>141</v>
      </c>
      <c r="K267" s="55" t="s">
        <v>142</v>
      </c>
      <c r="L267" s="10">
        <v>1271223</v>
      </c>
      <c r="M267" s="10">
        <v>0</v>
      </c>
      <c r="N267" s="10">
        <v>476576</v>
      </c>
      <c r="O26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1747799</v>
      </c>
      <c r="P267" s="10">
        <v>317806</v>
      </c>
      <c r="Q267" s="10">
        <v>0</v>
      </c>
      <c r="R267" s="10">
        <v>119144</v>
      </c>
      <c r="S267" s="10">
        <f>SUM(Table3[[#This Row],[2nd Apportionment A-G Access Grant Res. Code 7412, PCA 25580]:[2nd Apportionment A-G Learning Loss Mitigation Grant Res. Code 7413, PCA 25635]])</f>
        <v>436950</v>
      </c>
    </row>
    <row r="268" spans="1:19" x14ac:dyDescent="0.2">
      <c r="A268" s="14" t="s">
        <v>4462</v>
      </c>
      <c r="B268" s="3" t="s">
        <v>120</v>
      </c>
      <c r="C268" s="3">
        <v>1</v>
      </c>
      <c r="D268" s="13" t="s">
        <v>3636</v>
      </c>
      <c r="E268" s="13" t="s">
        <v>121</v>
      </c>
      <c r="F268" s="13" t="s">
        <v>143</v>
      </c>
      <c r="G268" s="3" t="s">
        <v>10</v>
      </c>
      <c r="H268" s="12" t="s">
        <v>396</v>
      </c>
      <c r="I268" s="15" t="s">
        <v>396</v>
      </c>
      <c r="J268" s="44" t="s">
        <v>143</v>
      </c>
      <c r="K268" s="55" t="s">
        <v>144</v>
      </c>
      <c r="L268" s="10">
        <v>960140</v>
      </c>
      <c r="M268" s="10">
        <v>0</v>
      </c>
      <c r="N268" s="10">
        <v>359953</v>
      </c>
      <c r="O26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1320093</v>
      </c>
      <c r="P268" s="10">
        <v>240035</v>
      </c>
      <c r="Q268" s="10">
        <v>0</v>
      </c>
      <c r="R268" s="10">
        <v>89988</v>
      </c>
      <c r="S268" s="10">
        <f>SUM(Table3[[#This Row],[2nd Apportionment A-G Access Grant Res. Code 7412, PCA 25580]:[2nd Apportionment A-G Learning Loss Mitigation Grant Res. Code 7413, PCA 25635]])</f>
        <v>330023</v>
      </c>
    </row>
    <row r="269" spans="1:19" x14ac:dyDescent="0.2">
      <c r="A269" s="14" t="s">
        <v>4462</v>
      </c>
      <c r="B269" s="3" t="s">
        <v>120</v>
      </c>
      <c r="C269" s="3">
        <v>1</v>
      </c>
      <c r="D269" s="13" t="s">
        <v>3637</v>
      </c>
      <c r="E269" s="13" t="s">
        <v>121</v>
      </c>
      <c r="F269" s="13" t="s">
        <v>1030</v>
      </c>
      <c r="G269" s="3" t="s">
        <v>10</v>
      </c>
      <c r="H269" s="12" t="s">
        <v>396</v>
      </c>
      <c r="I269" s="15" t="s">
        <v>396</v>
      </c>
      <c r="J269" s="44" t="s">
        <v>1030</v>
      </c>
      <c r="K269" s="55" t="s">
        <v>1031</v>
      </c>
      <c r="L269" s="10">
        <v>1693832</v>
      </c>
      <c r="M269" s="10">
        <v>0</v>
      </c>
      <c r="N269" s="10">
        <v>635011</v>
      </c>
      <c r="O26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2328843</v>
      </c>
      <c r="P269" s="10">
        <v>423458</v>
      </c>
      <c r="Q269" s="10">
        <v>0</v>
      </c>
      <c r="R269" s="10">
        <v>158753</v>
      </c>
      <c r="S269" s="10">
        <f>SUM(Table3[[#This Row],[2nd Apportionment A-G Access Grant Res. Code 7412, PCA 25580]:[2nd Apportionment A-G Learning Loss Mitigation Grant Res. Code 7413, PCA 25635]])</f>
        <v>582211</v>
      </c>
    </row>
    <row r="270" spans="1:19" x14ac:dyDescent="0.2">
      <c r="A270" s="14" t="s">
        <v>4462</v>
      </c>
      <c r="B270" s="3" t="s">
        <v>120</v>
      </c>
      <c r="C270" s="3">
        <v>1</v>
      </c>
      <c r="D270" s="13" t="s">
        <v>3638</v>
      </c>
      <c r="E270" s="13" t="s">
        <v>121</v>
      </c>
      <c r="F270" s="13" t="s">
        <v>1032</v>
      </c>
      <c r="G270" s="3" t="s">
        <v>10</v>
      </c>
      <c r="H270" s="12" t="s">
        <v>396</v>
      </c>
      <c r="I270" s="15" t="s">
        <v>396</v>
      </c>
      <c r="J270" s="44" t="s">
        <v>1032</v>
      </c>
      <c r="K270" s="55" t="s">
        <v>1033</v>
      </c>
      <c r="L270" s="10">
        <v>0</v>
      </c>
      <c r="M270" s="10">
        <v>97834</v>
      </c>
      <c r="N270" s="10">
        <v>14538</v>
      </c>
      <c r="O27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112372</v>
      </c>
      <c r="P270" s="10">
        <v>0</v>
      </c>
      <c r="Q270" s="10">
        <v>24458</v>
      </c>
      <c r="R270" s="10">
        <v>3634</v>
      </c>
      <c r="S270" s="10">
        <f>SUM(Table3[[#This Row],[2nd Apportionment A-G Access Grant Res. Code 7412, PCA 25580]:[2nd Apportionment A-G Learning Loss Mitigation Grant Res. Code 7413, PCA 25635]])</f>
        <v>28092</v>
      </c>
    </row>
    <row r="271" spans="1:19" x14ac:dyDescent="0.2">
      <c r="A271" s="14" t="s">
        <v>4462</v>
      </c>
      <c r="B271" s="3" t="s">
        <v>120</v>
      </c>
      <c r="C271" s="3">
        <v>1</v>
      </c>
      <c r="D271" s="13" t="s">
        <v>3639</v>
      </c>
      <c r="E271" s="13" t="s">
        <v>121</v>
      </c>
      <c r="F271" s="13" t="s">
        <v>145</v>
      </c>
      <c r="G271" s="3" t="s">
        <v>10</v>
      </c>
      <c r="H271" s="12" t="s">
        <v>396</v>
      </c>
      <c r="I271" s="15" t="s">
        <v>396</v>
      </c>
      <c r="J271" s="44" t="s">
        <v>145</v>
      </c>
      <c r="K271" s="55" t="s">
        <v>146</v>
      </c>
      <c r="L271" s="10">
        <v>0</v>
      </c>
      <c r="M271" s="10">
        <v>629136</v>
      </c>
      <c r="N271" s="10">
        <v>93490</v>
      </c>
      <c r="O27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722626</v>
      </c>
      <c r="P271" s="10">
        <v>0</v>
      </c>
      <c r="Q271" s="10">
        <v>157284</v>
      </c>
      <c r="R271" s="10">
        <v>23372</v>
      </c>
      <c r="S271" s="10">
        <f>SUM(Table3[[#This Row],[2nd Apportionment A-G Access Grant Res. Code 7412, PCA 25580]:[2nd Apportionment A-G Learning Loss Mitigation Grant Res. Code 7413, PCA 25635]])</f>
        <v>180656</v>
      </c>
    </row>
    <row r="272" spans="1:19" x14ac:dyDescent="0.2">
      <c r="A272" s="14" t="s">
        <v>4462</v>
      </c>
      <c r="B272" s="3" t="s">
        <v>120</v>
      </c>
      <c r="C272" s="3">
        <v>1</v>
      </c>
      <c r="D272" s="13" t="s">
        <v>3640</v>
      </c>
      <c r="E272" s="13" t="s">
        <v>121</v>
      </c>
      <c r="F272" s="13" t="s">
        <v>147</v>
      </c>
      <c r="G272" s="3" t="s">
        <v>10</v>
      </c>
      <c r="H272" s="12" t="s">
        <v>396</v>
      </c>
      <c r="I272" s="15" t="s">
        <v>396</v>
      </c>
      <c r="J272" s="44" t="s">
        <v>147</v>
      </c>
      <c r="K272" s="55" t="s">
        <v>148</v>
      </c>
      <c r="L272" s="10">
        <v>0</v>
      </c>
      <c r="M272" s="10">
        <v>200667</v>
      </c>
      <c r="N272" s="10">
        <v>29819</v>
      </c>
      <c r="O27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230486</v>
      </c>
      <c r="P272" s="10">
        <v>0</v>
      </c>
      <c r="Q272" s="10">
        <v>50167</v>
      </c>
      <c r="R272" s="10">
        <v>7455</v>
      </c>
      <c r="S272" s="10">
        <f>SUM(Table3[[#This Row],[2nd Apportionment A-G Access Grant Res. Code 7412, PCA 25580]:[2nd Apportionment A-G Learning Loss Mitigation Grant Res. Code 7413, PCA 25635]])</f>
        <v>57622</v>
      </c>
    </row>
    <row r="273" spans="1:19" x14ac:dyDescent="0.2">
      <c r="A273" s="14" t="s">
        <v>4462</v>
      </c>
      <c r="B273" s="3" t="s">
        <v>120</v>
      </c>
      <c r="C273" s="3">
        <v>1</v>
      </c>
      <c r="D273" s="13" t="s">
        <v>3641</v>
      </c>
      <c r="E273" s="13" t="s">
        <v>121</v>
      </c>
      <c r="F273" s="13" t="s">
        <v>1034</v>
      </c>
      <c r="G273" s="3" t="s">
        <v>10</v>
      </c>
      <c r="H273" s="12" t="s">
        <v>396</v>
      </c>
      <c r="I273" s="15" t="s">
        <v>396</v>
      </c>
      <c r="J273" s="44" t="s">
        <v>1034</v>
      </c>
      <c r="K273" s="55" t="s">
        <v>1035</v>
      </c>
      <c r="L273" s="10">
        <v>272304</v>
      </c>
      <c r="M273" s="10">
        <v>0</v>
      </c>
      <c r="N273" s="10">
        <v>102086</v>
      </c>
      <c r="O27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374390</v>
      </c>
      <c r="P273" s="10">
        <v>68076</v>
      </c>
      <c r="Q273" s="10">
        <v>0</v>
      </c>
      <c r="R273" s="10">
        <v>25521</v>
      </c>
      <c r="S273" s="10">
        <f>SUM(Table3[[#This Row],[2nd Apportionment A-G Access Grant Res. Code 7412, PCA 25580]:[2nd Apportionment A-G Learning Loss Mitigation Grant Res. Code 7413, PCA 25635]])</f>
        <v>93597</v>
      </c>
    </row>
    <row r="274" spans="1:19" x14ac:dyDescent="0.2">
      <c r="A274" s="14" t="s">
        <v>4462</v>
      </c>
      <c r="B274" s="3" t="s">
        <v>120</v>
      </c>
      <c r="C274" s="3">
        <v>1</v>
      </c>
      <c r="D274" s="13" t="s">
        <v>3642</v>
      </c>
      <c r="E274" s="13" t="s">
        <v>121</v>
      </c>
      <c r="F274" s="13" t="s">
        <v>149</v>
      </c>
      <c r="G274" s="3" t="s">
        <v>10</v>
      </c>
      <c r="H274" s="12" t="s">
        <v>396</v>
      </c>
      <c r="I274" s="15" t="s">
        <v>396</v>
      </c>
      <c r="J274" s="44" t="s">
        <v>149</v>
      </c>
      <c r="K274" s="55" t="s">
        <v>150</v>
      </c>
      <c r="L274" s="10">
        <v>756620</v>
      </c>
      <c r="M274" s="10">
        <v>0</v>
      </c>
      <c r="N274" s="10">
        <v>283654</v>
      </c>
      <c r="O27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1040274</v>
      </c>
      <c r="P274" s="10">
        <v>189155</v>
      </c>
      <c r="Q274" s="10">
        <v>0</v>
      </c>
      <c r="R274" s="10">
        <v>70913</v>
      </c>
      <c r="S274" s="10">
        <f>SUM(Table3[[#This Row],[2nd Apportionment A-G Access Grant Res. Code 7412, PCA 25580]:[2nd Apportionment A-G Learning Loss Mitigation Grant Res. Code 7413, PCA 25635]])</f>
        <v>260068</v>
      </c>
    </row>
    <row r="275" spans="1:19" x14ac:dyDescent="0.2">
      <c r="A275" s="14" t="s">
        <v>4462</v>
      </c>
      <c r="B275" s="3" t="s">
        <v>120</v>
      </c>
      <c r="C275" s="3">
        <v>1</v>
      </c>
      <c r="D275" s="13" t="s">
        <v>3643</v>
      </c>
      <c r="E275" s="13" t="s">
        <v>121</v>
      </c>
      <c r="F275" s="13" t="s">
        <v>1036</v>
      </c>
      <c r="G275" s="3" t="s">
        <v>10</v>
      </c>
      <c r="H275" s="12" t="s">
        <v>396</v>
      </c>
      <c r="I275" s="15" t="s">
        <v>396</v>
      </c>
      <c r="J275" s="44" t="s">
        <v>1036</v>
      </c>
      <c r="K275" s="55" t="s">
        <v>1037</v>
      </c>
      <c r="L275" s="10">
        <v>607447</v>
      </c>
      <c r="M275" s="10">
        <v>0</v>
      </c>
      <c r="N275" s="10">
        <v>227729</v>
      </c>
      <c r="O27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835176</v>
      </c>
      <c r="P275" s="10">
        <v>151862</v>
      </c>
      <c r="Q275" s="10">
        <v>0</v>
      </c>
      <c r="R275" s="10">
        <v>56932</v>
      </c>
      <c r="S275" s="10">
        <f>SUM(Table3[[#This Row],[2nd Apportionment A-G Access Grant Res. Code 7412, PCA 25580]:[2nd Apportionment A-G Learning Loss Mitigation Grant Res. Code 7413, PCA 25635]])</f>
        <v>208794</v>
      </c>
    </row>
    <row r="276" spans="1:19" x14ac:dyDescent="0.2">
      <c r="A276" s="14" t="s">
        <v>4462</v>
      </c>
      <c r="B276" s="3" t="s">
        <v>120</v>
      </c>
      <c r="C276" s="3">
        <v>1</v>
      </c>
      <c r="D276" s="13" t="s">
        <v>3644</v>
      </c>
      <c r="E276" s="13" t="s">
        <v>121</v>
      </c>
      <c r="F276" s="13" t="s">
        <v>1038</v>
      </c>
      <c r="G276" s="3" t="s">
        <v>10</v>
      </c>
      <c r="H276" s="12" t="s">
        <v>396</v>
      </c>
      <c r="I276" s="15" t="s">
        <v>396</v>
      </c>
      <c r="J276" s="44" t="s">
        <v>1038</v>
      </c>
      <c r="K276" s="55" t="s">
        <v>1039</v>
      </c>
      <c r="L276" s="10">
        <v>2178714</v>
      </c>
      <c r="M276" s="10">
        <v>0</v>
      </c>
      <c r="N276" s="10">
        <v>816791</v>
      </c>
      <c r="O27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2995505</v>
      </c>
      <c r="P276" s="10">
        <v>544678</v>
      </c>
      <c r="Q276" s="10">
        <v>0</v>
      </c>
      <c r="R276" s="10">
        <v>204198</v>
      </c>
      <c r="S276" s="10">
        <f>SUM(Table3[[#This Row],[2nd Apportionment A-G Access Grant Res. Code 7412, PCA 25580]:[2nd Apportionment A-G Learning Loss Mitigation Grant Res. Code 7413, PCA 25635]])</f>
        <v>748876</v>
      </c>
    </row>
    <row r="277" spans="1:19" x14ac:dyDescent="0.2">
      <c r="A277" s="14" t="s">
        <v>4462</v>
      </c>
      <c r="B277" s="3" t="s">
        <v>120</v>
      </c>
      <c r="C277" s="3">
        <v>1</v>
      </c>
      <c r="D277" s="13" t="s">
        <v>3645</v>
      </c>
      <c r="E277" s="13" t="s">
        <v>121</v>
      </c>
      <c r="F277" s="13" t="s">
        <v>1040</v>
      </c>
      <c r="G277" s="3" t="s">
        <v>10</v>
      </c>
      <c r="H277" s="12" t="s">
        <v>396</v>
      </c>
      <c r="I277" s="15" t="s">
        <v>396</v>
      </c>
      <c r="J277" s="44" t="s">
        <v>1040</v>
      </c>
      <c r="K277" s="55" t="s">
        <v>1041</v>
      </c>
      <c r="L277" s="10">
        <v>1359255</v>
      </c>
      <c r="M277" s="10">
        <v>0</v>
      </c>
      <c r="N277" s="10">
        <v>509579</v>
      </c>
      <c r="O27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1868834</v>
      </c>
      <c r="P277" s="10">
        <v>339814</v>
      </c>
      <c r="Q277" s="10">
        <v>0</v>
      </c>
      <c r="R277" s="10">
        <v>127395</v>
      </c>
      <c r="S277" s="10">
        <f>SUM(Table3[[#This Row],[2nd Apportionment A-G Access Grant Res. Code 7412, PCA 25580]:[2nd Apportionment A-G Learning Loss Mitigation Grant Res. Code 7413, PCA 25635]])</f>
        <v>467209</v>
      </c>
    </row>
    <row r="278" spans="1:19" x14ac:dyDescent="0.2">
      <c r="A278" s="14" t="s">
        <v>4462</v>
      </c>
      <c r="B278" s="3" t="s">
        <v>120</v>
      </c>
      <c r="C278" s="3">
        <v>1</v>
      </c>
      <c r="D278" s="13" t="s">
        <v>3646</v>
      </c>
      <c r="E278" s="13" t="s">
        <v>121</v>
      </c>
      <c r="F278" s="13" t="s">
        <v>151</v>
      </c>
      <c r="G278" s="3" t="s">
        <v>10</v>
      </c>
      <c r="H278" s="12" t="s">
        <v>396</v>
      </c>
      <c r="I278" s="15" t="s">
        <v>396</v>
      </c>
      <c r="J278" s="44" t="s">
        <v>151</v>
      </c>
      <c r="K278" s="55" t="s">
        <v>152</v>
      </c>
      <c r="L278" s="10">
        <v>1385297</v>
      </c>
      <c r="M278" s="10">
        <v>0</v>
      </c>
      <c r="N278" s="10">
        <v>519342</v>
      </c>
      <c r="O27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1904639</v>
      </c>
      <c r="P278" s="10">
        <v>346324</v>
      </c>
      <c r="Q278" s="10">
        <v>0</v>
      </c>
      <c r="R278" s="10">
        <v>129835</v>
      </c>
      <c r="S278" s="10">
        <f>SUM(Table3[[#This Row],[2nd Apportionment A-G Access Grant Res. Code 7412, PCA 25580]:[2nd Apportionment A-G Learning Loss Mitigation Grant Res. Code 7413, PCA 25635]])</f>
        <v>476159</v>
      </c>
    </row>
    <row r="279" spans="1:19" x14ac:dyDescent="0.2">
      <c r="A279" s="14" t="s">
        <v>4462</v>
      </c>
      <c r="B279" s="3" t="s">
        <v>120</v>
      </c>
      <c r="C279" s="3">
        <v>1</v>
      </c>
      <c r="D279" s="13" t="s">
        <v>3647</v>
      </c>
      <c r="E279" s="13" t="s">
        <v>121</v>
      </c>
      <c r="F279" s="13" t="s">
        <v>153</v>
      </c>
      <c r="G279" s="3" t="s">
        <v>10</v>
      </c>
      <c r="H279" s="12" t="s">
        <v>396</v>
      </c>
      <c r="I279" s="15" t="s">
        <v>396</v>
      </c>
      <c r="J279" s="44" t="s">
        <v>153</v>
      </c>
      <c r="K279" s="55" t="s">
        <v>154</v>
      </c>
      <c r="L279" s="10">
        <v>1156867</v>
      </c>
      <c r="M279" s="10">
        <v>0</v>
      </c>
      <c r="N279" s="10">
        <v>433705</v>
      </c>
      <c r="O27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1590572</v>
      </c>
      <c r="P279" s="10">
        <v>289217</v>
      </c>
      <c r="Q279" s="10">
        <v>0</v>
      </c>
      <c r="R279" s="10">
        <v>108426</v>
      </c>
      <c r="S279" s="10">
        <f>SUM(Table3[[#This Row],[2nd Apportionment A-G Access Grant Res. Code 7412, PCA 25580]:[2nd Apportionment A-G Learning Loss Mitigation Grant Res. Code 7413, PCA 25635]])</f>
        <v>397643</v>
      </c>
    </row>
    <row r="280" spans="1:19" x14ac:dyDescent="0.2">
      <c r="A280" s="14" t="s">
        <v>4462</v>
      </c>
      <c r="B280" s="3" t="s">
        <v>120</v>
      </c>
      <c r="C280" s="3">
        <v>1</v>
      </c>
      <c r="D280" s="13" t="s">
        <v>3648</v>
      </c>
      <c r="E280" s="13" t="s">
        <v>121</v>
      </c>
      <c r="F280" s="13" t="s">
        <v>1042</v>
      </c>
      <c r="G280" s="3" t="s">
        <v>10</v>
      </c>
      <c r="H280" s="12" t="s">
        <v>396</v>
      </c>
      <c r="I280" s="15" t="s">
        <v>396</v>
      </c>
      <c r="J280" s="44" t="s">
        <v>1042</v>
      </c>
      <c r="K280" s="55" t="s">
        <v>1043</v>
      </c>
      <c r="L280" s="10">
        <v>835594</v>
      </c>
      <c r="M280" s="10">
        <v>0</v>
      </c>
      <c r="N280" s="10">
        <v>313261</v>
      </c>
      <c r="O28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1148855</v>
      </c>
      <c r="P280" s="10">
        <v>208898</v>
      </c>
      <c r="Q280" s="10">
        <v>0</v>
      </c>
      <c r="R280" s="10">
        <v>78315</v>
      </c>
      <c r="S280" s="10">
        <f>SUM(Table3[[#This Row],[2nd Apportionment A-G Access Grant Res. Code 7412, PCA 25580]:[2nd Apportionment A-G Learning Loss Mitigation Grant Res. Code 7413, PCA 25635]])</f>
        <v>287213</v>
      </c>
    </row>
    <row r="281" spans="1:19" x14ac:dyDescent="0.2">
      <c r="A281" s="14" t="s">
        <v>4462</v>
      </c>
      <c r="B281" s="3" t="s">
        <v>120</v>
      </c>
      <c r="C281" s="3">
        <v>1</v>
      </c>
      <c r="D281" s="13" t="s">
        <v>3649</v>
      </c>
      <c r="E281" s="13" t="s">
        <v>121</v>
      </c>
      <c r="F281" s="13" t="s">
        <v>1044</v>
      </c>
      <c r="G281" s="3" t="s">
        <v>10</v>
      </c>
      <c r="H281" s="12" t="s">
        <v>396</v>
      </c>
      <c r="I281" s="15" t="s">
        <v>396</v>
      </c>
      <c r="J281" s="44" t="s">
        <v>1044</v>
      </c>
      <c r="K281" s="55" t="s">
        <v>1045</v>
      </c>
      <c r="L281" s="10">
        <v>0</v>
      </c>
      <c r="M281" s="10">
        <v>884076</v>
      </c>
      <c r="N281" s="10">
        <v>131374</v>
      </c>
      <c r="O28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1015450</v>
      </c>
      <c r="P281" s="10">
        <v>0</v>
      </c>
      <c r="Q281" s="10">
        <v>221019</v>
      </c>
      <c r="R281" s="10">
        <v>32843</v>
      </c>
      <c r="S281" s="10">
        <f>SUM(Table3[[#This Row],[2nd Apportionment A-G Access Grant Res. Code 7412, PCA 25580]:[2nd Apportionment A-G Learning Loss Mitigation Grant Res. Code 7413, PCA 25635]])</f>
        <v>253862</v>
      </c>
    </row>
    <row r="282" spans="1:19" x14ac:dyDescent="0.2">
      <c r="A282" s="14" t="s">
        <v>4462</v>
      </c>
      <c r="B282" s="3" t="s">
        <v>120</v>
      </c>
      <c r="C282" s="3">
        <v>1</v>
      </c>
      <c r="D282" s="13" t="s">
        <v>3650</v>
      </c>
      <c r="E282" s="13" t="s">
        <v>121</v>
      </c>
      <c r="F282" s="13" t="s">
        <v>1046</v>
      </c>
      <c r="G282" s="3" t="s">
        <v>10</v>
      </c>
      <c r="H282" s="12" t="s">
        <v>396</v>
      </c>
      <c r="I282" s="15" t="s">
        <v>396</v>
      </c>
      <c r="J282" s="44" t="s">
        <v>1046</v>
      </c>
      <c r="K282" s="55" t="s">
        <v>1047</v>
      </c>
      <c r="L282" s="10">
        <v>0</v>
      </c>
      <c r="M282" s="10">
        <v>729112</v>
      </c>
      <c r="N282" s="10">
        <v>108347</v>
      </c>
      <c r="O28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837459</v>
      </c>
      <c r="P282" s="10">
        <v>0</v>
      </c>
      <c r="Q282" s="10">
        <v>182278</v>
      </c>
      <c r="R282" s="10">
        <v>27087</v>
      </c>
      <c r="S282" s="10">
        <f>SUM(Table3[[#This Row],[2nd Apportionment A-G Access Grant Res. Code 7412, PCA 25580]:[2nd Apportionment A-G Learning Loss Mitigation Grant Res. Code 7413, PCA 25635]])</f>
        <v>209365</v>
      </c>
    </row>
    <row r="283" spans="1:19" x14ac:dyDescent="0.2">
      <c r="A283" s="14" t="s">
        <v>4462</v>
      </c>
      <c r="B283" s="3" t="s">
        <v>120</v>
      </c>
      <c r="C283" s="3">
        <v>1</v>
      </c>
      <c r="D283" s="13" t="s">
        <v>3651</v>
      </c>
      <c r="E283" s="13" t="s">
        <v>121</v>
      </c>
      <c r="F283" s="13" t="s">
        <v>1048</v>
      </c>
      <c r="G283" s="3" t="s">
        <v>10</v>
      </c>
      <c r="H283" s="12" t="s">
        <v>396</v>
      </c>
      <c r="I283" s="15" t="s">
        <v>396</v>
      </c>
      <c r="J283" s="44" t="s">
        <v>1048</v>
      </c>
      <c r="K283" s="55" t="s">
        <v>1049</v>
      </c>
      <c r="L283" s="10">
        <v>75000</v>
      </c>
      <c r="M283" s="10">
        <v>0</v>
      </c>
      <c r="N283" s="10">
        <v>75000</v>
      </c>
      <c r="O28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83" s="10">
        <v>18750</v>
      </c>
      <c r="Q283" s="10">
        <v>0</v>
      </c>
      <c r="R283" s="10">
        <v>18750</v>
      </c>
      <c r="S283" s="10">
        <f>SUM(Table3[[#This Row],[2nd Apportionment A-G Access Grant Res. Code 7412, PCA 25580]:[2nd Apportionment A-G Learning Loss Mitigation Grant Res. Code 7413, PCA 25635]])</f>
        <v>37500</v>
      </c>
    </row>
    <row r="284" spans="1:19" x14ac:dyDescent="0.2">
      <c r="A284" s="14" t="s">
        <v>4462</v>
      </c>
      <c r="B284" s="3" t="s">
        <v>120</v>
      </c>
      <c r="C284" s="3">
        <v>1</v>
      </c>
      <c r="D284" s="13" t="s">
        <v>3652</v>
      </c>
      <c r="E284" s="13" t="s">
        <v>121</v>
      </c>
      <c r="F284" s="13" t="s">
        <v>1050</v>
      </c>
      <c r="G284" s="3" t="s">
        <v>10</v>
      </c>
      <c r="H284" s="12" t="s">
        <v>396</v>
      </c>
      <c r="I284" s="15" t="s">
        <v>396</v>
      </c>
      <c r="J284" s="44" t="s">
        <v>1050</v>
      </c>
      <c r="K284" s="55" t="s">
        <v>1051</v>
      </c>
      <c r="L284" s="10">
        <v>0</v>
      </c>
      <c r="M284" s="10">
        <v>104975</v>
      </c>
      <c r="N284" s="10">
        <v>15599</v>
      </c>
      <c r="O28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120574</v>
      </c>
      <c r="P284" s="10">
        <v>0</v>
      </c>
      <c r="Q284" s="10">
        <v>26244</v>
      </c>
      <c r="R284" s="10">
        <v>3900</v>
      </c>
      <c r="S284" s="10">
        <f>SUM(Table3[[#This Row],[2nd Apportionment A-G Access Grant Res. Code 7412, PCA 25580]:[2nd Apportionment A-G Learning Loss Mitigation Grant Res. Code 7413, PCA 25635]])</f>
        <v>30144</v>
      </c>
    </row>
    <row r="285" spans="1:19" x14ac:dyDescent="0.2">
      <c r="A285" s="14" t="s">
        <v>4462</v>
      </c>
      <c r="B285" s="3" t="s">
        <v>120</v>
      </c>
      <c r="C285" s="3">
        <v>1</v>
      </c>
      <c r="D285" s="13" t="s">
        <v>3653</v>
      </c>
      <c r="E285" s="13" t="s">
        <v>121</v>
      </c>
      <c r="F285" s="13" t="s">
        <v>1052</v>
      </c>
      <c r="G285" s="3" t="s">
        <v>10</v>
      </c>
      <c r="H285" s="12" t="s">
        <v>396</v>
      </c>
      <c r="I285" s="15" t="s">
        <v>396</v>
      </c>
      <c r="J285" s="44" t="s">
        <v>1052</v>
      </c>
      <c r="K285" s="55" t="s">
        <v>1053</v>
      </c>
      <c r="L285" s="10">
        <v>168987</v>
      </c>
      <c r="M285" s="10">
        <v>0</v>
      </c>
      <c r="N285" s="10">
        <v>63352</v>
      </c>
      <c r="O28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232339</v>
      </c>
      <c r="P285" s="10">
        <v>42247</v>
      </c>
      <c r="Q285" s="10">
        <v>0</v>
      </c>
      <c r="R285" s="10">
        <v>15838</v>
      </c>
      <c r="S285" s="10">
        <f>SUM(Table3[[#This Row],[2nd Apportionment A-G Access Grant Res. Code 7412, PCA 25580]:[2nd Apportionment A-G Learning Loss Mitigation Grant Res. Code 7413, PCA 25635]])</f>
        <v>58085</v>
      </c>
    </row>
    <row r="286" spans="1:19" x14ac:dyDescent="0.2">
      <c r="A286" s="14" t="s">
        <v>4462</v>
      </c>
      <c r="B286" s="3" t="s">
        <v>120</v>
      </c>
      <c r="C286" s="3">
        <v>1</v>
      </c>
      <c r="D286" s="13" t="s">
        <v>3654</v>
      </c>
      <c r="E286" s="13" t="s">
        <v>121</v>
      </c>
      <c r="F286" s="13" t="s">
        <v>155</v>
      </c>
      <c r="G286" s="3" t="s">
        <v>10</v>
      </c>
      <c r="H286" s="12" t="s">
        <v>396</v>
      </c>
      <c r="I286" s="15" t="s">
        <v>396</v>
      </c>
      <c r="J286" s="44" t="s">
        <v>155</v>
      </c>
      <c r="K286" s="55" t="s">
        <v>156</v>
      </c>
      <c r="L286" s="10">
        <v>0</v>
      </c>
      <c r="M286" s="10">
        <v>3018569</v>
      </c>
      <c r="N286" s="10">
        <v>448561</v>
      </c>
      <c r="O28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3467130</v>
      </c>
      <c r="P286" s="10">
        <v>0</v>
      </c>
      <c r="Q286" s="10">
        <v>754642</v>
      </c>
      <c r="R286" s="10">
        <v>112140</v>
      </c>
      <c r="S286" s="10">
        <f>SUM(Table3[[#This Row],[2nd Apportionment A-G Access Grant Res. Code 7412, PCA 25580]:[2nd Apportionment A-G Learning Loss Mitigation Grant Res. Code 7413, PCA 25635]])</f>
        <v>866782</v>
      </c>
    </row>
    <row r="287" spans="1:19" x14ac:dyDescent="0.2">
      <c r="A287" s="14" t="s">
        <v>4462</v>
      </c>
      <c r="B287" s="3" t="s">
        <v>120</v>
      </c>
      <c r="C287" s="3">
        <v>1</v>
      </c>
      <c r="D287" s="13" t="s">
        <v>3655</v>
      </c>
      <c r="E287" s="13" t="s">
        <v>121</v>
      </c>
      <c r="F287" s="13" t="s">
        <v>1054</v>
      </c>
      <c r="G287" s="3" t="s">
        <v>10</v>
      </c>
      <c r="H287" s="12" t="s">
        <v>396</v>
      </c>
      <c r="I287" s="15" t="s">
        <v>396</v>
      </c>
      <c r="J287" s="44" t="s">
        <v>1054</v>
      </c>
      <c r="K287" s="55" t="s">
        <v>1055</v>
      </c>
      <c r="L287" s="10">
        <v>2548</v>
      </c>
      <c r="M287" s="10">
        <v>0</v>
      </c>
      <c r="N287" s="10">
        <v>955</v>
      </c>
      <c r="O28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3503</v>
      </c>
      <c r="P287" s="10">
        <v>637</v>
      </c>
      <c r="Q287" s="10">
        <v>0</v>
      </c>
      <c r="R287" s="10">
        <v>239</v>
      </c>
      <c r="S287" s="10">
        <f>SUM(Table3[[#This Row],[2nd Apportionment A-G Access Grant Res. Code 7412, PCA 25580]:[2nd Apportionment A-G Learning Loss Mitigation Grant Res. Code 7413, PCA 25635]])</f>
        <v>876</v>
      </c>
    </row>
    <row r="288" spans="1:19" x14ac:dyDescent="0.2">
      <c r="A288" s="14" t="s">
        <v>4462</v>
      </c>
      <c r="B288" s="3" t="s">
        <v>120</v>
      </c>
      <c r="C288" s="3">
        <v>1</v>
      </c>
      <c r="D288" s="13" t="s">
        <v>3656</v>
      </c>
      <c r="E288" s="13" t="s">
        <v>121</v>
      </c>
      <c r="F288" s="13" t="s">
        <v>135</v>
      </c>
      <c r="G288" s="3" t="s">
        <v>1056</v>
      </c>
      <c r="H288" s="12" t="s">
        <v>1057</v>
      </c>
      <c r="I288" s="15" t="s">
        <v>416</v>
      </c>
      <c r="J288" s="44" t="s">
        <v>1058</v>
      </c>
      <c r="K288" s="55" t="s">
        <v>1059</v>
      </c>
      <c r="L288" s="10">
        <v>215126</v>
      </c>
      <c r="M288" s="10">
        <v>0</v>
      </c>
      <c r="N288" s="10">
        <v>80650</v>
      </c>
      <c r="O28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295776</v>
      </c>
      <c r="P288" s="10">
        <v>53781</v>
      </c>
      <c r="Q288" s="10">
        <v>0</v>
      </c>
      <c r="R288" s="10">
        <v>20162</v>
      </c>
      <c r="S288" s="10">
        <f>SUM(Table3[[#This Row],[2nd Apportionment A-G Access Grant Res. Code 7412, PCA 25580]:[2nd Apportionment A-G Learning Loss Mitigation Grant Res. Code 7413, PCA 25635]])</f>
        <v>73943</v>
      </c>
    </row>
    <row r="289" spans="1:19" x14ac:dyDescent="0.2">
      <c r="A289" s="14" t="s">
        <v>4462</v>
      </c>
      <c r="B289" s="3" t="s">
        <v>120</v>
      </c>
      <c r="C289" s="3">
        <v>1</v>
      </c>
      <c r="D289" s="13" t="s">
        <v>3657</v>
      </c>
      <c r="E289" s="13" t="s">
        <v>121</v>
      </c>
      <c r="F289" s="13" t="s">
        <v>135</v>
      </c>
      <c r="G289" s="3" t="s">
        <v>1060</v>
      </c>
      <c r="H289" s="12" t="s">
        <v>1061</v>
      </c>
      <c r="I289" s="15" t="s">
        <v>416</v>
      </c>
      <c r="J289" s="44" t="s">
        <v>1062</v>
      </c>
      <c r="K289" s="55" t="s">
        <v>1063</v>
      </c>
      <c r="L289" s="10">
        <v>0</v>
      </c>
      <c r="M289" s="10">
        <v>562009</v>
      </c>
      <c r="N289" s="10">
        <v>83515</v>
      </c>
      <c r="O28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645524</v>
      </c>
      <c r="P289" s="10">
        <v>0</v>
      </c>
      <c r="Q289" s="10">
        <v>140502</v>
      </c>
      <c r="R289" s="10">
        <v>20879</v>
      </c>
      <c r="S289" s="10">
        <f>SUM(Table3[[#This Row],[2nd Apportionment A-G Access Grant Res. Code 7412, PCA 25580]:[2nd Apportionment A-G Learning Loss Mitigation Grant Res. Code 7413, PCA 25635]])</f>
        <v>161381</v>
      </c>
    </row>
    <row r="290" spans="1:19" x14ac:dyDescent="0.2">
      <c r="A290" s="14" t="s">
        <v>4462</v>
      </c>
      <c r="B290" s="3" t="s">
        <v>120</v>
      </c>
      <c r="C290" s="3">
        <v>1</v>
      </c>
      <c r="D290" s="13" t="s">
        <v>3658</v>
      </c>
      <c r="E290" s="13" t="s">
        <v>121</v>
      </c>
      <c r="F290" s="13" t="s">
        <v>1046</v>
      </c>
      <c r="G290" s="3" t="s">
        <v>1064</v>
      </c>
      <c r="H290" s="12" t="s">
        <v>1065</v>
      </c>
      <c r="I290" s="15" t="s">
        <v>416</v>
      </c>
      <c r="J290" s="44" t="s">
        <v>1066</v>
      </c>
      <c r="K290" s="55" t="s">
        <v>1067</v>
      </c>
      <c r="L290" s="10">
        <v>105298</v>
      </c>
      <c r="M290" s="10">
        <v>0</v>
      </c>
      <c r="N290" s="10">
        <v>75000</v>
      </c>
      <c r="O29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180298</v>
      </c>
      <c r="P290" s="10">
        <v>26324</v>
      </c>
      <c r="Q290" s="10">
        <v>0</v>
      </c>
      <c r="R290" s="10">
        <v>18750</v>
      </c>
      <c r="S290" s="10">
        <f>SUM(Table3[[#This Row],[2nd Apportionment A-G Access Grant Res. Code 7412, PCA 25580]:[2nd Apportionment A-G Learning Loss Mitigation Grant Res. Code 7413, PCA 25635]])</f>
        <v>45074</v>
      </c>
    </row>
    <row r="291" spans="1:19" ht="30" x14ac:dyDescent="0.2">
      <c r="A291" s="14" t="s">
        <v>4462</v>
      </c>
      <c r="B291" s="3" t="s">
        <v>120</v>
      </c>
      <c r="C291" s="3">
        <v>1</v>
      </c>
      <c r="D291" s="13" t="s">
        <v>3659</v>
      </c>
      <c r="E291" s="13" t="s">
        <v>121</v>
      </c>
      <c r="F291" s="13" t="s">
        <v>135</v>
      </c>
      <c r="G291" s="3" t="s">
        <v>1068</v>
      </c>
      <c r="H291" s="12" t="s">
        <v>1069</v>
      </c>
      <c r="I291" s="15" t="s">
        <v>416</v>
      </c>
      <c r="J291" s="44" t="s">
        <v>1070</v>
      </c>
      <c r="K291" s="55" t="s">
        <v>1071</v>
      </c>
      <c r="L291" s="10">
        <v>0</v>
      </c>
      <c r="M291" s="10">
        <v>310640</v>
      </c>
      <c r="N291" s="10">
        <v>75000</v>
      </c>
      <c r="O29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385640</v>
      </c>
      <c r="P291" s="10">
        <v>0</v>
      </c>
      <c r="Q291" s="10">
        <v>77660</v>
      </c>
      <c r="R291" s="10">
        <v>18750</v>
      </c>
      <c r="S291" s="10">
        <f>SUM(Table3[[#This Row],[2nd Apportionment A-G Access Grant Res. Code 7412, PCA 25580]:[2nd Apportionment A-G Learning Loss Mitigation Grant Res. Code 7413, PCA 25635]])</f>
        <v>96410</v>
      </c>
    </row>
    <row r="292" spans="1:19" x14ac:dyDescent="0.2">
      <c r="A292" s="14" t="s">
        <v>4462</v>
      </c>
      <c r="B292" s="3" t="s">
        <v>120</v>
      </c>
      <c r="C292" s="3">
        <v>1</v>
      </c>
      <c r="D292" s="13" t="s">
        <v>3660</v>
      </c>
      <c r="E292" s="13" t="s">
        <v>121</v>
      </c>
      <c r="F292" s="13" t="s">
        <v>1040</v>
      </c>
      <c r="G292" s="3" t="s">
        <v>1072</v>
      </c>
      <c r="H292" s="12" t="s">
        <v>1073</v>
      </c>
      <c r="I292" s="15" t="s">
        <v>416</v>
      </c>
      <c r="J292" s="44" t="s">
        <v>1074</v>
      </c>
      <c r="K292" s="55" t="s">
        <v>1075</v>
      </c>
      <c r="L292" s="10">
        <v>89447</v>
      </c>
      <c r="M292" s="10">
        <v>0</v>
      </c>
      <c r="N292" s="10">
        <v>75000</v>
      </c>
      <c r="O29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164447</v>
      </c>
      <c r="P292" s="10">
        <v>22362</v>
      </c>
      <c r="Q292" s="10">
        <v>0</v>
      </c>
      <c r="R292" s="10">
        <v>18750</v>
      </c>
      <c r="S292" s="10">
        <f>SUM(Table3[[#This Row],[2nd Apportionment A-G Access Grant Res. Code 7412, PCA 25580]:[2nd Apportionment A-G Learning Loss Mitigation Grant Res. Code 7413, PCA 25635]])</f>
        <v>41112</v>
      </c>
    </row>
    <row r="293" spans="1:19" x14ac:dyDescent="0.2">
      <c r="A293" s="14" t="s">
        <v>4462</v>
      </c>
      <c r="B293" s="3" t="s">
        <v>120</v>
      </c>
      <c r="C293" s="3">
        <v>1</v>
      </c>
      <c r="D293" s="13" t="s">
        <v>3661</v>
      </c>
      <c r="E293" s="13" t="s">
        <v>121</v>
      </c>
      <c r="F293" s="13" t="s">
        <v>1076</v>
      </c>
      <c r="G293" s="3" t="s">
        <v>1077</v>
      </c>
      <c r="H293" s="12" t="s">
        <v>1078</v>
      </c>
      <c r="I293" s="15" t="s">
        <v>416</v>
      </c>
      <c r="J293" s="44" t="s">
        <v>1079</v>
      </c>
      <c r="K293" s="55" t="s">
        <v>1080</v>
      </c>
      <c r="L293" s="10">
        <v>0</v>
      </c>
      <c r="M293" s="10">
        <v>431326</v>
      </c>
      <c r="N293" s="10">
        <v>75000</v>
      </c>
      <c r="O29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506326</v>
      </c>
      <c r="P293" s="10">
        <v>0</v>
      </c>
      <c r="Q293" s="10">
        <v>107831</v>
      </c>
      <c r="R293" s="10">
        <v>18750</v>
      </c>
      <c r="S293" s="10">
        <f>SUM(Table3[[#This Row],[2nd Apportionment A-G Access Grant Res. Code 7412, PCA 25580]:[2nd Apportionment A-G Learning Loss Mitigation Grant Res. Code 7413, PCA 25635]])</f>
        <v>126581</v>
      </c>
    </row>
    <row r="294" spans="1:19" x14ac:dyDescent="0.2">
      <c r="A294" s="14" t="s">
        <v>4462</v>
      </c>
      <c r="B294" s="3" t="s">
        <v>120</v>
      </c>
      <c r="C294" s="3">
        <v>1</v>
      </c>
      <c r="D294" s="13" t="s">
        <v>3662</v>
      </c>
      <c r="E294" s="13" t="s">
        <v>121</v>
      </c>
      <c r="F294" s="13" t="s">
        <v>1081</v>
      </c>
      <c r="G294" s="3" t="s">
        <v>1082</v>
      </c>
      <c r="H294" s="12" t="s">
        <v>1083</v>
      </c>
      <c r="I294" s="15" t="s">
        <v>416</v>
      </c>
      <c r="J294" s="44" t="s">
        <v>1084</v>
      </c>
      <c r="K294" s="55" t="s">
        <v>1085</v>
      </c>
      <c r="L294" s="10">
        <v>61141</v>
      </c>
      <c r="M294" s="10">
        <v>0</v>
      </c>
      <c r="N294" s="10">
        <v>22922</v>
      </c>
      <c r="O29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84063</v>
      </c>
      <c r="P294" s="10">
        <v>15285</v>
      </c>
      <c r="Q294" s="10">
        <v>0</v>
      </c>
      <c r="R294" s="10">
        <v>5730</v>
      </c>
      <c r="S294" s="10">
        <f>SUM(Table3[[#This Row],[2nd Apportionment A-G Access Grant Res. Code 7412, PCA 25580]:[2nd Apportionment A-G Learning Loss Mitigation Grant Res. Code 7413, PCA 25635]])</f>
        <v>21015</v>
      </c>
    </row>
    <row r="295" spans="1:19" ht="30" x14ac:dyDescent="0.2">
      <c r="A295" s="14" t="s">
        <v>4462</v>
      </c>
      <c r="B295" s="3" t="s">
        <v>120</v>
      </c>
      <c r="C295" s="3">
        <v>1</v>
      </c>
      <c r="D295" s="13" t="s">
        <v>3663</v>
      </c>
      <c r="E295" s="13" t="s">
        <v>121</v>
      </c>
      <c r="F295" s="13" t="s">
        <v>135</v>
      </c>
      <c r="G295" s="3" t="s">
        <v>1086</v>
      </c>
      <c r="H295" s="12" t="s">
        <v>1087</v>
      </c>
      <c r="I295" s="15" t="s">
        <v>416</v>
      </c>
      <c r="J295" s="44" t="s">
        <v>1088</v>
      </c>
      <c r="K295" s="55" t="s">
        <v>1089</v>
      </c>
      <c r="L295" s="10">
        <v>0</v>
      </c>
      <c r="M295" s="10">
        <v>199238</v>
      </c>
      <c r="N295" s="10">
        <v>75000</v>
      </c>
      <c r="O29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274238</v>
      </c>
      <c r="P295" s="10">
        <v>0</v>
      </c>
      <c r="Q295" s="10">
        <v>49809</v>
      </c>
      <c r="R295" s="10">
        <v>18750</v>
      </c>
      <c r="S295" s="10">
        <f>SUM(Table3[[#This Row],[2nd Apportionment A-G Access Grant Res. Code 7412, PCA 25580]:[2nd Apportionment A-G Learning Loss Mitigation Grant Res. Code 7413, PCA 25635]])</f>
        <v>68559</v>
      </c>
    </row>
    <row r="296" spans="1:19" x14ac:dyDescent="0.2">
      <c r="A296" s="14" t="s">
        <v>4462</v>
      </c>
      <c r="B296" s="3" t="s">
        <v>120</v>
      </c>
      <c r="C296" s="3">
        <v>1</v>
      </c>
      <c r="D296" s="13" t="s">
        <v>3664</v>
      </c>
      <c r="E296" s="13" t="s">
        <v>121</v>
      </c>
      <c r="F296" s="13" t="s">
        <v>134</v>
      </c>
      <c r="G296" s="3" t="s">
        <v>1090</v>
      </c>
      <c r="H296" s="12" t="s">
        <v>1091</v>
      </c>
      <c r="I296" s="15" t="s">
        <v>416</v>
      </c>
      <c r="J296" s="44" t="s">
        <v>1092</v>
      </c>
      <c r="K296" s="55" t="s">
        <v>1093</v>
      </c>
      <c r="L296" s="10">
        <v>0</v>
      </c>
      <c r="M296" s="10">
        <v>300643</v>
      </c>
      <c r="N296" s="10">
        <v>75000</v>
      </c>
      <c r="O29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375643</v>
      </c>
      <c r="P296" s="10">
        <v>0</v>
      </c>
      <c r="Q296" s="10">
        <v>75161</v>
      </c>
      <c r="R296" s="10">
        <v>18750</v>
      </c>
      <c r="S296" s="10">
        <f>SUM(Table3[[#This Row],[2nd Apportionment A-G Access Grant Res. Code 7412, PCA 25580]:[2nd Apportionment A-G Learning Loss Mitigation Grant Res. Code 7413, PCA 25635]])</f>
        <v>93911</v>
      </c>
    </row>
    <row r="297" spans="1:19" x14ac:dyDescent="0.2">
      <c r="A297" s="14" t="s">
        <v>4462</v>
      </c>
      <c r="B297" s="3" t="s">
        <v>120</v>
      </c>
      <c r="C297" s="3">
        <v>1</v>
      </c>
      <c r="D297" s="13" t="s">
        <v>3665</v>
      </c>
      <c r="E297" s="13" t="s">
        <v>121</v>
      </c>
      <c r="F297" s="13" t="s">
        <v>128</v>
      </c>
      <c r="G297" s="3" t="s">
        <v>1094</v>
      </c>
      <c r="H297" s="12" t="s">
        <v>1095</v>
      </c>
      <c r="I297" s="15" t="s">
        <v>416</v>
      </c>
      <c r="J297" s="44" t="s">
        <v>1096</v>
      </c>
      <c r="K297" s="55" t="s">
        <v>1097</v>
      </c>
      <c r="L297" s="10">
        <v>726899</v>
      </c>
      <c r="M297" s="10">
        <v>0</v>
      </c>
      <c r="N297" s="10">
        <v>272511</v>
      </c>
      <c r="O29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999410</v>
      </c>
      <c r="P297" s="10">
        <v>181725</v>
      </c>
      <c r="Q297" s="10">
        <v>0</v>
      </c>
      <c r="R297" s="10">
        <v>68128</v>
      </c>
      <c r="S297" s="10">
        <f>SUM(Table3[[#This Row],[2nd Apportionment A-G Access Grant Res. Code 7412, PCA 25580]:[2nd Apportionment A-G Learning Loss Mitigation Grant Res. Code 7413, PCA 25635]])</f>
        <v>249853</v>
      </c>
    </row>
    <row r="298" spans="1:19" x14ac:dyDescent="0.2">
      <c r="A298" s="14" t="s">
        <v>4462</v>
      </c>
      <c r="B298" s="3" t="s">
        <v>120</v>
      </c>
      <c r="C298" s="3">
        <v>1</v>
      </c>
      <c r="D298" s="13" t="s">
        <v>3666</v>
      </c>
      <c r="E298" s="13" t="s">
        <v>121</v>
      </c>
      <c r="F298" s="13" t="s">
        <v>982</v>
      </c>
      <c r="G298" s="3" t="s">
        <v>1098</v>
      </c>
      <c r="H298" s="12" t="s">
        <v>1099</v>
      </c>
      <c r="I298" s="15" t="s">
        <v>416</v>
      </c>
      <c r="J298" s="44" t="s">
        <v>1100</v>
      </c>
      <c r="K298" s="55" t="s">
        <v>1101</v>
      </c>
      <c r="L298" s="10">
        <v>179743</v>
      </c>
      <c r="M298" s="10">
        <v>0</v>
      </c>
      <c r="N298" s="10">
        <v>75000</v>
      </c>
      <c r="O29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254743</v>
      </c>
      <c r="P298" s="10">
        <v>44936</v>
      </c>
      <c r="Q298" s="10">
        <v>0</v>
      </c>
      <c r="R298" s="10">
        <v>18750</v>
      </c>
      <c r="S298" s="10">
        <f>SUM(Table3[[#This Row],[2nd Apportionment A-G Access Grant Res. Code 7412, PCA 25580]:[2nd Apportionment A-G Learning Loss Mitigation Grant Res. Code 7413, PCA 25635]])</f>
        <v>63686</v>
      </c>
    </row>
    <row r="299" spans="1:19" x14ac:dyDescent="0.2">
      <c r="A299" s="14" t="s">
        <v>4462</v>
      </c>
      <c r="B299" s="3" t="s">
        <v>120</v>
      </c>
      <c r="C299" s="3">
        <v>1</v>
      </c>
      <c r="D299" s="13" t="s">
        <v>3667</v>
      </c>
      <c r="E299" s="13" t="s">
        <v>121</v>
      </c>
      <c r="F299" s="13" t="s">
        <v>1102</v>
      </c>
      <c r="G299" s="3" t="s">
        <v>1103</v>
      </c>
      <c r="H299" s="12" t="s">
        <v>1104</v>
      </c>
      <c r="I299" s="15" t="s">
        <v>416</v>
      </c>
      <c r="J299" s="44" t="s">
        <v>1105</v>
      </c>
      <c r="K299" s="55" t="s">
        <v>1106</v>
      </c>
      <c r="L299" s="10">
        <v>0</v>
      </c>
      <c r="M299" s="10">
        <v>122114</v>
      </c>
      <c r="N299" s="10">
        <v>18146</v>
      </c>
      <c r="O29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140260</v>
      </c>
      <c r="P299" s="10">
        <v>0</v>
      </c>
      <c r="Q299" s="10">
        <v>30528</v>
      </c>
      <c r="R299" s="10">
        <v>4536</v>
      </c>
      <c r="S299" s="10">
        <f>SUM(Table3[[#This Row],[2nd Apportionment A-G Access Grant Res. Code 7412, PCA 25580]:[2nd Apportionment A-G Learning Loss Mitigation Grant Res. Code 7413, PCA 25635]])</f>
        <v>35064</v>
      </c>
    </row>
    <row r="300" spans="1:19" x14ac:dyDescent="0.2">
      <c r="A300" s="14" t="s">
        <v>4462</v>
      </c>
      <c r="B300" s="3" t="s">
        <v>120</v>
      </c>
      <c r="C300" s="3">
        <v>1</v>
      </c>
      <c r="D300" s="13" t="s">
        <v>3668</v>
      </c>
      <c r="E300" s="13" t="s">
        <v>121</v>
      </c>
      <c r="F300" s="13" t="s">
        <v>1018</v>
      </c>
      <c r="G300" s="3" t="s">
        <v>1107</v>
      </c>
      <c r="H300" s="12" t="s">
        <v>1108</v>
      </c>
      <c r="I300" s="15" t="s">
        <v>416</v>
      </c>
      <c r="J300" s="44" t="s">
        <v>1109</v>
      </c>
      <c r="K300" s="55" t="s">
        <v>1110</v>
      </c>
      <c r="L300" s="10">
        <v>0</v>
      </c>
      <c r="M300" s="10">
        <v>422757</v>
      </c>
      <c r="N300" s="10">
        <v>75000</v>
      </c>
      <c r="O30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497757</v>
      </c>
      <c r="P300" s="10">
        <v>0</v>
      </c>
      <c r="Q300" s="10">
        <v>105689</v>
      </c>
      <c r="R300" s="10">
        <v>18750</v>
      </c>
      <c r="S300" s="10">
        <f>SUM(Table3[[#This Row],[2nd Apportionment A-G Access Grant Res. Code 7412, PCA 25580]:[2nd Apportionment A-G Learning Loss Mitigation Grant Res. Code 7413, PCA 25635]])</f>
        <v>124439</v>
      </c>
    </row>
    <row r="301" spans="1:19" x14ac:dyDescent="0.2">
      <c r="A301" s="14" t="s">
        <v>4462</v>
      </c>
      <c r="B301" s="3" t="s">
        <v>120</v>
      </c>
      <c r="C301" s="3">
        <v>1</v>
      </c>
      <c r="D301" s="13" t="s">
        <v>3669</v>
      </c>
      <c r="E301" s="13" t="s">
        <v>121</v>
      </c>
      <c r="F301" s="13" t="s">
        <v>122</v>
      </c>
      <c r="G301" s="3" t="s">
        <v>1111</v>
      </c>
      <c r="H301" s="12" t="s">
        <v>1112</v>
      </c>
      <c r="I301" s="15" t="s">
        <v>416</v>
      </c>
      <c r="J301" s="44" t="s">
        <v>1113</v>
      </c>
      <c r="K301" s="55" t="s">
        <v>1114</v>
      </c>
      <c r="L301" s="10">
        <v>0</v>
      </c>
      <c r="M301" s="10">
        <v>207094</v>
      </c>
      <c r="N301" s="10">
        <v>75000</v>
      </c>
      <c r="O30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282094</v>
      </c>
      <c r="P301" s="10">
        <v>0</v>
      </c>
      <c r="Q301" s="10">
        <v>51773</v>
      </c>
      <c r="R301" s="10">
        <v>18750</v>
      </c>
      <c r="S301" s="10">
        <f>SUM(Table3[[#This Row],[2nd Apportionment A-G Access Grant Res. Code 7412, PCA 25580]:[2nd Apportionment A-G Learning Loss Mitigation Grant Res. Code 7413, PCA 25635]])</f>
        <v>70523</v>
      </c>
    </row>
    <row r="302" spans="1:19" x14ac:dyDescent="0.2">
      <c r="A302" s="14" t="s">
        <v>4462</v>
      </c>
      <c r="B302" s="3" t="s">
        <v>120</v>
      </c>
      <c r="C302" s="3">
        <v>1</v>
      </c>
      <c r="D302" s="13" t="s">
        <v>3670</v>
      </c>
      <c r="E302" s="13" t="s">
        <v>121</v>
      </c>
      <c r="F302" s="13" t="s">
        <v>135</v>
      </c>
      <c r="G302" s="3" t="s">
        <v>1115</v>
      </c>
      <c r="H302" s="12" t="s">
        <v>1116</v>
      </c>
      <c r="I302" s="15" t="s">
        <v>416</v>
      </c>
      <c r="J302" s="44" t="s">
        <v>1117</v>
      </c>
      <c r="K302" s="55" t="s">
        <v>1118</v>
      </c>
      <c r="L302" s="10">
        <v>0</v>
      </c>
      <c r="M302" s="10">
        <v>124256</v>
      </c>
      <c r="N302" s="10">
        <v>75000</v>
      </c>
      <c r="O30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199256</v>
      </c>
      <c r="P302" s="10">
        <v>0</v>
      </c>
      <c r="Q302" s="10">
        <v>31064</v>
      </c>
      <c r="R302" s="10">
        <v>18750</v>
      </c>
      <c r="S302" s="10">
        <f>SUM(Table3[[#This Row],[2nd Apportionment A-G Access Grant Res. Code 7412, PCA 25580]:[2nd Apportionment A-G Learning Loss Mitigation Grant Res. Code 7413, PCA 25635]])</f>
        <v>49814</v>
      </c>
    </row>
    <row r="303" spans="1:19" x14ac:dyDescent="0.2">
      <c r="A303" s="14" t="s">
        <v>4462</v>
      </c>
      <c r="B303" s="3" t="s">
        <v>120</v>
      </c>
      <c r="C303" s="3">
        <v>1</v>
      </c>
      <c r="D303" s="13" t="s">
        <v>3671</v>
      </c>
      <c r="E303" s="13" t="s">
        <v>121</v>
      </c>
      <c r="F303" s="13" t="s">
        <v>1030</v>
      </c>
      <c r="G303" s="3" t="s">
        <v>1119</v>
      </c>
      <c r="H303" s="12" t="s">
        <v>1120</v>
      </c>
      <c r="I303" s="15" t="s">
        <v>416</v>
      </c>
      <c r="J303" s="44" t="s">
        <v>1121</v>
      </c>
      <c r="K303" s="55" t="s">
        <v>1122</v>
      </c>
      <c r="L303" s="10">
        <v>0</v>
      </c>
      <c r="M303" s="10">
        <v>224232</v>
      </c>
      <c r="N303" s="10">
        <v>75000</v>
      </c>
      <c r="O30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299232</v>
      </c>
      <c r="P303" s="10">
        <v>0</v>
      </c>
      <c r="Q303" s="10">
        <v>56058</v>
      </c>
      <c r="R303" s="10">
        <v>18750</v>
      </c>
      <c r="S303" s="10">
        <f>SUM(Table3[[#This Row],[2nd Apportionment A-G Access Grant Res. Code 7412, PCA 25580]:[2nd Apportionment A-G Learning Loss Mitigation Grant Res. Code 7413, PCA 25635]])</f>
        <v>74808</v>
      </c>
    </row>
    <row r="304" spans="1:19" ht="30" x14ac:dyDescent="0.2">
      <c r="A304" s="14" t="s">
        <v>4462</v>
      </c>
      <c r="B304" s="3" t="s">
        <v>120</v>
      </c>
      <c r="C304" s="3">
        <v>1</v>
      </c>
      <c r="D304" s="13" t="s">
        <v>3672</v>
      </c>
      <c r="E304" s="13" t="s">
        <v>121</v>
      </c>
      <c r="F304" s="13" t="s">
        <v>1076</v>
      </c>
      <c r="G304" s="3" t="s">
        <v>1123</v>
      </c>
      <c r="H304" s="12" t="s">
        <v>1124</v>
      </c>
      <c r="I304" s="15" t="s">
        <v>416</v>
      </c>
      <c r="J304" s="44" t="s">
        <v>1125</v>
      </c>
      <c r="K304" s="55" t="s">
        <v>1126</v>
      </c>
      <c r="L304" s="10">
        <v>0</v>
      </c>
      <c r="M304" s="10">
        <v>377767</v>
      </c>
      <c r="N304" s="10">
        <v>75000</v>
      </c>
      <c r="O30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452767</v>
      </c>
      <c r="P304" s="10">
        <v>0</v>
      </c>
      <c r="Q304" s="10">
        <v>94442</v>
      </c>
      <c r="R304" s="10">
        <v>18750</v>
      </c>
      <c r="S304" s="10">
        <f>SUM(Table3[[#This Row],[2nd Apportionment A-G Access Grant Res. Code 7412, PCA 25580]:[2nd Apportionment A-G Learning Loss Mitigation Grant Res. Code 7413, PCA 25635]])</f>
        <v>113192</v>
      </c>
    </row>
    <row r="305" spans="1:19" x14ac:dyDescent="0.2">
      <c r="A305" s="14" t="s">
        <v>4462</v>
      </c>
      <c r="B305" s="3" t="s">
        <v>120</v>
      </c>
      <c r="C305" s="3">
        <v>1</v>
      </c>
      <c r="D305" s="13" t="s">
        <v>3673</v>
      </c>
      <c r="E305" s="13" t="s">
        <v>121</v>
      </c>
      <c r="F305" s="13" t="s">
        <v>1127</v>
      </c>
      <c r="G305" s="3" t="s">
        <v>1128</v>
      </c>
      <c r="H305" s="12" t="s">
        <v>1129</v>
      </c>
      <c r="I305" s="15" t="s">
        <v>412</v>
      </c>
      <c r="J305" s="44" t="s">
        <v>1127</v>
      </c>
      <c r="K305" s="55" t="s">
        <v>1130</v>
      </c>
      <c r="L305" s="10">
        <v>0</v>
      </c>
      <c r="M305" s="10">
        <v>348489</v>
      </c>
      <c r="N305" s="10">
        <v>75000</v>
      </c>
      <c r="O30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423489</v>
      </c>
      <c r="P305" s="10">
        <v>0</v>
      </c>
      <c r="Q305" s="10">
        <v>87122</v>
      </c>
      <c r="R305" s="10">
        <v>18750</v>
      </c>
      <c r="S305" s="10">
        <f>SUM(Table3[[#This Row],[2nd Apportionment A-G Access Grant Res. Code 7412, PCA 25580]:[2nd Apportionment A-G Learning Loss Mitigation Grant Res. Code 7413, PCA 25635]])</f>
        <v>105872</v>
      </c>
    </row>
    <row r="306" spans="1:19" x14ac:dyDescent="0.2">
      <c r="A306" s="14" t="s">
        <v>4462</v>
      </c>
      <c r="B306" s="3" t="s">
        <v>120</v>
      </c>
      <c r="C306" s="3">
        <v>1</v>
      </c>
      <c r="D306" s="13" t="s">
        <v>3674</v>
      </c>
      <c r="E306" s="13" t="s">
        <v>121</v>
      </c>
      <c r="F306" s="13" t="s">
        <v>135</v>
      </c>
      <c r="G306" s="3" t="s">
        <v>1131</v>
      </c>
      <c r="H306" s="12" t="s">
        <v>1132</v>
      </c>
      <c r="I306" s="15" t="s">
        <v>416</v>
      </c>
      <c r="J306" s="44" t="s">
        <v>1133</v>
      </c>
      <c r="K306" s="55" t="s">
        <v>1134</v>
      </c>
      <c r="L306" s="10">
        <v>0</v>
      </c>
      <c r="M306" s="10">
        <v>315639</v>
      </c>
      <c r="N306" s="10">
        <v>75000</v>
      </c>
      <c r="O30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390639</v>
      </c>
      <c r="P306" s="10">
        <v>0</v>
      </c>
      <c r="Q306" s="10">
        <v>78910</v>
      </c>
      <c r="R306" s="10">
        <v>18750</v>
      </c>
      <c r="S306" s="10">
        <f>SUM(Table3[[#This Row],[2nd Apportionment A-G Access Grant Res. Code 7412, PCA 25580]:[2nd Apportionment A-G Learning Loss Mitigation Grant Res. Code 7413, PCA 25635]])</f>
        <v>97660</v>
      </c>
    </row>
    <row r="307" spans="1:19" x14ac:dyDescent="0.2">
      <c r="A307" s="14" t="s">
        <v>4462</v>
      </c>
      <c r="B307" s="3" t="s">
        <v>120</v>
      </c>
      <c r="C307" s="3">
        <v>1</v>
      </c>
      <c r="D307" s="13" t="s">
        <v>3675</v>
      </c>
      <c r="E307" s="13" t="s">
        <v>121</v>
      </c>
      <c r="F307" s="13" t="s">
        <v>135</v>
      </c>
      <c r="G307" s="3" t="s">
        <v>1135</v>
      </c>
      <c r="H307" s="12" t="s">
        <v>1136</v>
      </c>
      <c r="I307" s="15" t="s">
        <v>416</v>
      </c>
      <c r="J307" s="44" t="s">
        <v>1137</v>
      </c>
      <c r="K307" s="55" t="s">
        <v>1138</v>
      </c>
      <c r="L307" s="10">
        <v>0</v>
      </c>
      <c r="M307" s="10">
        <v>102119</v>
      </c>
      <c r="N307" s="10">
        <v>15175</v>
      </c>
      <c r="O30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117294</v>
      </c>
      <c r="P307" s="10">
        <v>0</v>
      </c>
      <c r="Q307" s="10">
        <v>25530</v>
      </c>
      <c r="R307" s="10">
        <v>3794</v>
      </c>
      <c r="S307" s="10">
        <f>SUM(Table3[[#This Row],[2nd Apportionment A-G Access Grant Res. Code 7412, PCA 25580]:[2nd Apportionment A-G Learning Loss Mitigation Grant Res. Code 7413, PCA 25635]])</f>
        <v>29324</v>
      </c>
    </row>
    <row r="308" spans="1:19" x14ac:dyDescent="0.2">
      <c r="A308" s="14" t="s">
        <v>4462</v>
      </c>
      <c r="B308" s="3" t="s">
        <v>120</v>
      </c>
      <c r="C308" s="3">
        <v>1</v>
      </c>
      <c r="D308" s="13" t="s">
        <v>3676</v>
      </c>
      <c r="E308" s="13" t="s">
        <v>121</v>
      </c>
      <c r="F308" s="13" t="s">
        <v>135</v>
      </c>
      <c r="G308" s="3" t="s">
        <v>1139</v>
      </c>
      <c r="H308" s="12" t="s">
        <v>1140</v>
      </c>
      <c r="I308" s="15" t="s">
        <v>416</v>
      </c>
      <c r="J308" s="44" t="s">
        <v>1141</v>
      </c>
      <c r="K308" s="55" t="s">
        <v>1142</v>
      </c>
      <c r="L308" s="10">
        <v>133038</v>
      </c>
      <c r="M308" s="10">
        <v>0</v>
      </c>
      <c r="N308" s="10">
        <v>75000</v>
      </c>
      <c r="O30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208038</v>
      </c>
      <c r="P308" s="10">
        <v>33259</v>
      </c>
      <c r="Q308" s="10">
        <v>0</v>
      </c>
      <c r="R308" s="10">
        <v>18750</v>
      </c>
      <c r="S308" s="10">
        <f>SUM(Table3[[#This Row],[2nd Apportionment A-G Access Grant Res. Code 7412, PCA 25580]:[2nd Apportionment A-G Learning Loss Mitigation Grant Res. Code 7413, PCA 25635]])</f>
        <v>52009</v>
      </c>
    </row>
    <row r="309" spans="1:19" ht="30" x14ac:dyDescent="0.2">
      <c r="A309" s="14" t="s">
        <v>4462</v>
      </c>
      <c r="B309" s="3" t="s">
        <v>120</v>
      </c>
      <c r="C309" s="3">
        <v>1</v>
      </c>
      <c r="D309" s="13" t="s">
        <v>3677</v>
      </c>
      <c r="E309" s="13" t="s">
        <v>121</v>
      </c>
      <c r="F309" s="13" t="s">
        <v>122</v>
      </c>
      <c r="G309" s="3" t="s">
        <v>1143</v>
      </c>
      <c r="H309" s="12" t="s">
        <v>1144</v>
      </c>
      <c r="I309" s="15" t="s">
        <v>416</v>
      </c>
      <c r="J309" s="44" t="s">
        <v>1145</v>
      </c>
      <c r="K309" s="55" t="s">
        <v>1146</v>
      </c>
      <c r="L309" s="10">
        <v>0</v>
      </c>
      <c r="M309" s="10">
        <v>298500</v>
      </c>
      <c r="N309" s="10">
        <v>75000</v>
      </c>
      <c r="O30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373500</v>
      </c>
      <c r="P309" s="10">
        <v>0</v>
      </c>
      <c r="Q309" s="10">
        <v>74625</v>
      </c>
      <c r="R309" s="10">
        <v>18750</v>
      </c>
      <c r="S309" s="10">
        <f>SUM(Table3[[#This Row],[2nd Apportionment A-G Access Grant Res. Code 7412, PCA 25580]:[2nd Apportionment A-G Learning Loss Mitigation Grant Res. Code 7413, PCA 25635]])</f>
        <v>93375</v>
      </c>
    </row>
    <row r="310" spans="1:19" x14ac:dyDescent="0.2">
      <c r="A310" s="14" t="s">
        <v>4462</v>
      </c>
      <c r="B310" s="3" t="s">
        <v>120</v>
      </c>
      <c r="C310" s="3">
        <v>1</v>
      </c>
      <c r="D310" s="13" t="s">
        <v>3678</v>
      </c>
      <c r="E310" s="13" t="s">
        <v>121</v>
      </c>
      <c r="F310" s="13" t="s">
        <v>135</v>
      </c>
      <c r="G310" s="3" t="s">
        <v>1147</v>
      </c>
      <c r="H310" s="12" t="s">
        <v>1148</v>
      </c>
      <c r="I310" s="15" t="s">
        <v>416</v>
      </c>
      <c r="J310" s="44" t="s">
        <v>1149</v>
      </c>
      <c r="K310" s="55" t="s">
        <v>1150</v>
      </c>
      <c r="L310" s="10">
        <v>163892</v>
      </c>
      <c r="M310" s="10">
        <v>0</v>
      </c>
      <c r="N310" s="10">
        <v>75000</v>
      </c>
      <c r="O31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238892</v>
      </c>
      <c r="P310" s="10">
        <v>40973</v>
      </c>
      <c r="Q310" s="10">
        <v>0</v>
      </c>
      <c r="R310" s="10">
        <v>18750</v>
      </c>
      <c r="S310" s="10">
        <f>SUM(Table3[[#This Row],[2nd Apportionment A-G Access Grant Res. Code 7412, PCA 25580]:[2nd Apportionment A-G Learning Loss Mitigation Grant Res. Code 7413, PCA 25635]])</f>
        <v>59723</v>
      </c>
    </row>
    <row r="311" spans="1:19" x14ac:dyDescent="0.2">
      <c r="A311" s="14" t="s">
        <v>4462</v>
      </c>
      <c r="B311" s="3" t="s">
        <v>120</v>
      </c>
      <c r="C311" s="3">
        <v>1</v>
      </c>
      <c r="D311" s="13" t="s">
        <v>3679</v>
      </c>
      <c r="E311" s="13" t="s">
        <v>121</v>
      </c>
      <c r="F311" s="13" t="s">
        <v>135</v>
      </c>
      <c r="G311" s="3" t="s">
        <v>1151</v>
      </c>
      <c r="H311" s="12" t="s">
        <v>1152</v>
      </c>
      <c r="I311" s="15" t="s">
        <v>416</v>
      </c>
      <c r="J311" s="44" t="s">
        <v>1153</v>
      </c>
      <c r="K311" s="55" t="s">
        <v>1154</v>
      </c>
      <c r="L311" s="10">
        <v>0</v>
      </c>
      <c r="M311" s="10">
        <v>283504</v>
      </c>
      <c r="N311" s="10">
        <v>75000</v>
      </c>
      <c r="O31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358504</v>
      </c>
      <c r="P311" s="10">
        <v>0</v>
      </c>
      <c r="Q311" s="10">
        <v>70876</v>
      </c>
      <c r="R311" s="10">
        <v>18750</v>
      </c>
      <c r="S311" s="10">
        <f>SUM(Table3[[#This Row],[2nd Apportionment A-G Access Grant Res. Code 7412, PCA 25580]:[2nd Apportionment A-G Learning Loss Mitigation Grant Res. Code 7413, PCA 25635]])</f>
        <v>89626</v>
      </c>
    </row>
    <row r="312" spans="1:19" x14ac:dyDescent="0.2">
      <c r="A312" s="14" t="s">
        <v>4462</v>
      </c>
      <c r="B312" s="3" t="s">
        <v>120</v>
      </c>
      <c r="C312" s="3">
        <v>1</v>
      </c>
      <c r="D312" s="13" t="s">
        <v>3680</v>
      </c>
      <c r="E312" s="13" t="s">
        <v>121</v>
      </c>
      <c r="F312" s="13" t="s">
        <v>135</v>
      </c>
      <c r="G312" s="3" t="s">
        <v>1155</v>
      </c>
      <c r="H312" s="12" t="s">
        <v>1156</v>
      </c>
      <c r="I312" s="15" t="s">
        <v>416</v>
      </c>
      <c r="J312" s="44" t="s">
        <v>1157</v>
      </c>
      <c r="K312" s="55" t="s">
        <v>1158</v>
      </c>
      <c r="L312" s="10">
        <v>0</v>
      </c>
      <c r="M312" s="10">
        <v>114259</v>
      </c>
      <c r="N312" s="10">
        <v>75000</v>
      </c>
      <c r="O31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189259</v>
      </c>
      <c r="P312" s="10">
        <v>0</v>
      </c>
      <c r="Q312" s="10">
        <v>28565</v>
      </c>
      <c r="R312" s="10">
        <v>18750</v>
      </c>
      <c r="S312" s="10">
        <f>SUM(Table3[[#This Row],[2nd Apportionment A-G Access Grant Res. Code 7412, PCA 25580]:[2nd Apportionment A-G Learning Loss Mitigation Grant Res. Code 7413, PCA 25635]])</f>
        <v>47315</v>
      </c>
    </row>
    <row r="313" spans="1:19" x14ac:dyDescent="0.2">
      <c r="A313" s="14" t="s">
        <v>4462</v>
      </c>
      <c r="B313" s="3" t="s">
        <v>120</v>
      </c>
      <c r="C313" s="3">
        <v>1</v>
      </c>
      <c r="D313" s="13" t="s">
        <v>3681</v>
      </c>
      <c r="E313" s="13" t="s">
        <v>121</v>
      </c>
      <c r="F313" s="13" t="s">
        <v>135</v>
      </c>
      <c r="G313" s="3" t="s">
        <v>1159</v>
      </c>
      <c r="H313" s="12" t="s">
        <v>1160</v>
      </c>
      <c r="I313" s="15" t="s">
        <v>416</v>
      </c>
      <c r="J313" s="44" t="s">
        <v>1161</v>
      </c>
      <c r="K313" s="55" t="s">
        <v>1162</v>
      </c>
      <c r="L313" s="10">
        <v>0</v>
      </c>
      <c r="M313" s="10">
        <v>1674602</v>
      </c>
      <c r="N313" s="10">
        <v>248847</v>
      </c>
      <c r="O31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1923449</v>
      </c>
      <c r="P313" s="10">
        <v>0</v>
      </c>
      <c r="Q313" s="10">
        <v>418650</v>
      </c>
      <c r="R313" s="10">
        <v>62212</v>
      </c>
      <c r="S313" s="10">
        <f>SUM(Table3[[#This Row],[2nd Apportionment A-G Access Grant Res. Code 7412, PCA 25580]:[2nd Apportionment A-G Learning Loss Mitigation Grant Res. Code 7413, PCA 25635]])</f>
        <v>480862</v>
      </c>
    </row>
    <row r="314" spans="1:19" x14ac:dyDescent="0.2">
      <c r="A314" s="14" t="s">
        <v>4462</v>
      </c>
      <c r="B314" s="3" t="s">
        <v>120</v>
      </c>
      <c r="C314" s="3">
        <v>1</v>
      </c>
      <c r="D314" s="13" t="s">
        <v>3682</v>
      </c>
      <c r="E314" s="13" t="s">
        <v>121</v>
      </c>
      <c r="F314" s="13" t="s">
        <v>135</v>
      </c>
      <c r="G314" s="3" t="s">
        <v>1163</v>
      </c>
      <c r="H314" s="12" t="s">
        <v>1164</v>
      </c>
      <c r="I314" s="15" t="s">
        <v>416</v>
      </c>
      <c r="J314" s="44" t="s">
        <v>1165</v>
      </c>
      <c r="K314" s="55" t="s">
        <v>1166</v>
      </c>
      <c r="L314" s="10">
        <v>0</v>
      </c>
      <c r="M314" s="10">
        <v>81409</v>
      </c>
      <c r="N314" s="10">
        <v>75000</v>
      </c>
      <c r="O31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156409</v>
      </c>
      <c r="P314" s="10">
        <v>0</v>
      </c>
      <c r="Q314" s="10">
        <v>20352</v>
      </c>
      <c r="R314" s="10">
        <v>18750</v>
      </c>
      <c r="S314" s="10">
        <f>SUM(Table3[[#This Row],[2nd Apportionment A-G Access Grant Res. Code 7412, PCA 25580]:[2nd Apportionment A-G Learning Loss Mitigation Grant Res. Code 7413, PCA 25635]])</f>
        <v>39102</v>
      </c>
    </row>
    <row r="315" spans="1:19" x14ac:dyDescent="0.2">
      <c r="A315" s="14" t="s">
        <v>4462</v>
      </c>
      <c r="B315" s="3" t="s">
        <v>120</v>
      </c>
      <c r="C315" s="3">
        <v>1</v>
      </c>
      <c r="D315" s="13" t="s">
        <v>3683</v>
      </c>
      <c r="E315" s="13" t="s">
        <v>121</v>
      </c>
      <c r="F315" s="13" t="s">
        <v>135</v>
      </c>
      <c r="G315" s="3" t="s">
        <v>1167</v>
      </c>
      <c r="H315" s="12" t="s">
        <v>1168</v>
      </c>
      <c r="I315" s="15" t="s">
        <v>416</v>
      </c>
      <c r="J315" s="44" t="s">
        <v>1169</v>
      </c>
      <c r="K315" s="55" t="s">
        <v>1170</v>
      </c>
      <c r="L315" s="10">
        <v>165307</v>
      </c>
      <c r="M315" s="10">
        <v>0</v>
      </c>
      <c r="N315" s="10">
        <v>75000</v>
      </c>
      <c r="O31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240307</v>
      </c>
      <c r="P315" s="10">
        <v>41327</v>
      </c>
      <c r="Q315" s="10">
        <v>0</v>
      </c>
      <c r="R315" s="10">
        <v>18750</v>
      </c>
      <c r="S315" s="10">
        <f>SUM(Table3[[#This Row],[2nd Apportionment A-G Access Grant Res. Code 7412, PCA 25580]:[2nd Apportionment A-G Learning Loss Mitigation Grant Res. Code 7413, PCA 25635]])</f>
        <v>60077</v>
      </c>
    </row>
    <row r="316" spans="1:19" x14ac:dyDescent="0.2">
      <c r="A316" s="14" t="s">
        <v>4462</v>
      </c>
      <c r="B316" s="3" t="s">
        <v>120</v>
      </c>
      <c r="C316" s="3">
        <v>1</v>
      </c>
      <c r="D316" s="13" t="s">
        <v>3684</v>
      </c>
      <c r="E316" s="13" t="s">
        <v>121</v>
      </c>
      <c r="F316" s="13" t="s">
        <v>135</v>
      </c>
      <c r="G316" s="3" t="s">
        <v>1171</v>
      </c>
      <c r="H316" s="12" t="s">
        <v>1172</v>
      </c>
      <c r="I316" s="15" t="s">
        <v>416</v>
      </c>
      <c r="J316" s="44" t="s">
        <v>1173</v>
      </c>
      <c r="K316" s="55" t="s">
        <v>1174</v>
      </c>
      <c r="L316" s="10">
        <v>0</v>
      </c>
      <c r="M316" s="10">
        <v>181385</v>
      </c>
      <c r="N316" s="10">
        <v>75000</v>
      </c>
      <c r="O31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256385</v>
      </c>
      <c r="P316" s="10">
        <v>0</v>
      </c>
      <c r="Q316" s="10">
        <v>45346</v>
      </c>
      <c r="R316" s="10">
        <v>18750</v>
      </c>
      <c r="S316" s="10">
        <f>SUM(Table3[[#This Row],[2nd Apportionment A-G Access Grant Res. Code 7412, PCA 25580]:[2nd Apportionment A-G Learning Loss Mitigation Grant Res. Code 7413, PCA 25635]])</f>
        <v>64096</v>
      </c>
    </row>
    <row r="317" spans="1:19" x14ac:dyDescent="0.2">
      <c r="A317" s="14" t="s">
        <v>4462</v>
      </c>
      <c r="B317" s="3" t="s">
        <v>120</v>
      </c>
      <c r="C317" s="3">
        <v>1</v>
      </c>
      <c r="D317" s="13" t="s">
        <v>3685</v>
      </c>
      <c r="E317" s="13" t="s">
        <v>121</v>
      </c>
      <c r="F317" s="13" t="s">
        <v>135</v>
      </c>
      <c r="G317" s="3" t="s">
        <v>1175</v>
      </c>
      <c r="H317" s="12" t="s">
        <v>1176</v>
      </c>
      <c r="I317" s="15" t="s">
        <v>416</v>
      </c>
      <c r="J317" s="44" t="s">
        <v>1177</v>
      </c>
      <c r="K317" s="55" t="s">
        <v>1178</v>
      </c>
      <c r="L317" s="10">
        <v>0</v>
      </c>
      <c r="M317" s="10">
        <v>437039</v>
      </c>
      <c r="N317" s="10">
        <v>75000</v>
      </c>
      <c r="O31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512039</v>
      </c>
      <c r="P317" s="10">
        <v>0</v>
      </c>
      <c r="Q317" s="10">
        <v>109260</v>
      </c>
      <c r="R317" s="10">
        <v>18750</v>
      </c>
      <c r="S317" s="10">
        <f>SUM(Table3[[#This Row],[2nd Apportionment A-G Access Grant Res. Code 7412, PCA 25580]:[2nd Apportionment A-G Learning Loss Mitigation Grant Res. Code 7413, PCA 25635]])</f>
        <v>128010</v>
      </c>
    </row>
    <row r="318" spans="1:19" x14ac:dyDescent="0.2">
      <c r="A318" s="14" t="s">
        <v>4462</v>
      </c>
      <c r="B318" s="3" t="s">
        <v>120</v>
      </c>
      <c r="C318" s="3">
        <v>1</v>
      </c>
      <c r="D318" s="13" t="s">
        <v>3686</v>
      </c>
      <c r="E318" s="13" t="s">
        <v>121</v>
      </c>
      <c r="F318" s="13" t="s">
        <v>135</v>
      </c>
      <c r="G318" s="3" t="s">
        <v>1179</v>
      </c>
      <c r="H318" s="12" t="s">
        <v>1180</v>
      </c>
      <c r="I318" s="15" t="s">
        <v>416</v>
      </c>
      <c r="J318" s="44" t="s">
        <v>1181</v>
      </c>
      <c r="K318" s="55" t="s">
        <v>1182</v>
      </c>
      <c r="L318" s="10">
        <v>75000</v>
      </c>
      <c r="M318" s="10">
        <v>0</v>
      </c>
      <c r="N318" s="10">
        <v>75000</v>
      </c>
      <c r="O31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18" s="10">
        <v>18750</v>
      </c>
      <c r="Q318" s="10">
        <v>0</v>
      </c>
      <c r="R318" s="10">
        <v>18750</v>
      </c>
      <c r="S318" s="10">
        <f>SUM(Table3[[#This Row],[2nd Apportionment A-G Access Grant Res. Code 7412, PCA 25580]:[2nd Apportionment A-G Learning Loss Mitigation Grant Res. Code 7413, PCA 25635]])</f>
        <v>37500</v>
      </c>
    </row>
    <row r="319" spans="1:19" ht="30" x14ac:dyDescent="0.2">
      <c r="A319" s="14" t="s">
        <v>4462</v>
      </c>
      <c r="B319" s="3" t="s">
        <v>120</v>
      </c>
      <c r="C319" s="3">
        <v>1</v>
      </c>
      <c r="D319" s="13" t="s">
        <v>3687</v>
      </c>
      <c r="E319" s="13" t="s">
        <v>121</v>
      </c>
      <c r="F319" s="13" t="s">
        <v>135</v>
      </c>
      <c r="G319" s="3" t="s">
        <v>1183</v>
      </c>
      <c r="H319" s="12" t="s">
        <v>1184</v>
      </c>
      <c r="I319" s="15" t="s">
        <v>416</v>
      </c>
      <c r="J319" s="44" t="s">
        <v>1185</v>
      </c>
      <c r="K319" s="55" t="s">
        <v>1186</v>
      </c>
      <c r="L319" s="10">
        <v>0</v>
      </c>
      <c r="M319" s="10">
        <v>376339</v>
      </c>
      <c r="N319" s="10">
        <v>75000</v>
      </c>
      <c r="O31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451339</v>
      </c>
      <c r="P319" s="10">
        <v>0</v>
      </c>
      <c r="Q319" s="10">
        <v>94085</v>
      </c>
      <c r="R319" s="10">
        <v>18750</v>
      </c>
      <c r="S319" s="10">
        <f>SUM(Table3[[#This Row],[2nd Apportionment A-G Access Grant Res. Code 7412, PCA 25580]:[2nd Apportionment A-G Learning Loss Mitigation Grant Res. Code 7413, PCA 25635]])</f>
        <v>112835</v>
      </c>
    </row>
    <row r="320" spans="1:19" x14ac:dyDescent="0.2">
      <c r="A320" s="14" t="s">
        <v>4462</v>
      </c>
      <c r="B320" s="3" t="s">
        <v>120</v>
      </c>
      <c r="C320" s="3">
        <v>1</v>
      </c>
      <c r="D320" s="13" t="s">
        <v>3688</v>
      </c>
      <c r="E320" s="13" t="s">
        <v>121</v>
      </c>
      <c r="F320" s="13" t="s">
        <v>135</v>
      </c>
      <c r="G320" s="3" t="s">
        <v>1187</v>
      </c>
      <c r="H320" s="12" t="s">
        <v>1188</v>
      </c>
      <c r="I320" s="15" t="s">
        <v>416</v>
      </c>
      <c r="J320" s="44" t="s">
        <v>1189</v>
      </c>
      <c r="K320" s="55" t="s">
        <v>1190</v>
      </c>
      <c r="L320" s="10">
        <v>0</v>
      </c>
      <c r="M320" s="10">
        <v>337063</v>
      </c>
      <c r="N320" s="10">
        <v>75000</v>
      </c>
      <c r="O32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412063</v>
      </c>
      <c r="P320" s="10">
        <v>0</v>
      </c>
      <c r="Q320" s="10">
        <v>84266</v>
      </c>
      <c r="R320" s="10">
        <v>18750</v>
      </c>
      <c r="S320" s="10">
        <f>SUM(Table3[[#This Row],[2nd Apportionment A-G Access Grant Res. Code 7412, PCA 25580]:[2nd Apportionment A-G Learning Loss Mitigation Grant Res. Code 7413, PCA 25635]])</f>
        <v>103016</v>
      </c>
    </row>
    <row r="321" spans="1:19" x14ac:dyDescent="0.2">
      <c r="A321" s="14" t="s">
        <v>4462</v>
      </c>
      <c r="B321" s="3" t="s">
        <v>120</v>
      </c>
      <c r="C321" s="3">
        <v>1</v>
      </c>
      <c r="D321" s="13" t="s">
        <v>3689</v>
      </c>
      <c r="E321" s="13" t="s">
        <v>121</v>
      </c>
      <c r="F321" s="13" t="s">
        <v>135</v>
      </c>
      <c r="G321" s="3" t="s">
        <v>1191</v>
      </c>
      <c r="H321" s="12" t="s">
        <v>1192</v>
      </c>
      <c r="I321" s="15" t="s">
        <v>416</v>
      </c>
      <c r="J321" s="44" t="s">
        <v>1193</v>
      </c>
      <c r="K321" s="55" t="s">
        <v>1194</v>
      </c>
      <c r="L321" s="10">
        <v>0</v>
      </c>
      <c r="M321" s="10">
        <v>434183</v>
      </c>
      <c r="N321" s="10">
        <v>75000</v>
      </c>
      <c r="O32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509183</v>
      </c>
      <c r="P321" s="10">
        <v>0</v>
      </c>
      <c r="Q321" s="10">
        <v>108546</v>
      </c>
      <c r="R321" s="10">
        <v>18750</v>
      </c>
      <c r="S321" s="10">
        <f>SUM(Table3[[#This Row],[2nd Apportionment A-G Access Grant Res. Code 7412, PCA 25580]:[2nd Apportionment A-G Learning Loss Mitigation Grant Res. Code 7413, PCA 25635]])</f>
        <v>127296</v>
      </c>
    </row>
    <row r="322" spans="1:19" ht="30" x14ac:dyDescent="0.2">
      <c r="A322" s="14" t="s">
        <v>4462</v>
      </c>
      <c r="B322" s="3" t="s">
        <v>120</v>
      </c>
      <c r="C322" s="3">
        <v>1</v>
      </c>
      <c r="D322" s="13" t="s">
        <v>3690</v>
      </c>
      <c r="E322" s="13" t="s">
        <v>121</v>
      </c>
      <c r="F322" s="13" t="s">
        <v>135</v>
      </c>
      <c r="G322" s="3" t="s">
        <v>1195</v>
      </c>
      <c r="H322" s="12" t="s">
        <v>1196</v>
      </c>
      <c r="I322" s="15" t="s">
        <v>416</v>
      </c>
      <c r="J322" s="44" t="s">
        <v>1197</v>
      </c>
      <c r="K322" s="55" t="s">
        <v>1198</v>
      </c>
      <c r="L322" s="10">
        <v>0</v>
      </c>
      <c r="M322" s="10">
        <v>122114</v>
      </c>
      <c r="N322" s="10">
        <v>75000</v>
      </c>
      <c r="O32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197114</v>
      </c>
      <c r="P322" s="10">
        <v>0</v>
      </c>
      <c r="Q322" s="10">
        <v>30528</v>
      </c>
      <c r="R322" s="10">
        <v>18750</v>
      </c>
      <c r="S322" s="10">
        <f>SUM(Table3[[#This Row],[2nd Apportionment A-G Access Grant Res. Code 7412, PCA 25580]:[2nd Apportionment A-G Learning Loss Mitigation Grant Res. Code 7413, PCA 25635]])</f>
        <v>49278</v>
      </c>
    </row>
    <row r="323" spans="1:19" ht="30" x14ac:dyDescent="0.2">
      <c r="A323" s="14" t="s">
        <v>4462</v>
      </c>
      <c r="B323" s="3" t="s">
        <v>120</v>
      </c>
      <c r="C323" s="3">
        <v>1</v>
      </c>
      <c r="D323" s="13" t="s">
        <v>3691</v>
      </c>
      <c r="E323" s="13" t="s">
        <v>121</v>
      </c>
      <c r="F323" s="13" t="s">
        <v>122</v>
      </c>
      <c r="G323" s="3" t="s">
        <v>1199</v>
      </c>
      <c r="H323" s="12" t="s">
        <v>1200</v>
      </c>
      <c r="I323" s="15" t="s">
        <v>416</v>
      </c>
      <c r="J323" s="44" t="s">
        <v>1201</v>
      </c>
      <c r="K323" s="55" t="s">
        <v>1202</v>
      </c>
      <c r="L323" s="10">
        <v>0</v>
      </c>
      <c r="M323" s="10">
        <v>248512</v>
      </c>
      <c r="N323" s="10">
        <v>75000</v>
      </c>
      <c r="O32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323512</v>
      </c>
      <c r="P323" s="10">
        <v>0</v>
      </c>
      <c r="Q323" s="10">
        <v>62128</v>
      </c>
      <c r="R323" s="10">
        <v>18750</v>
      </c>
      <c r="S323" s="10">
        <f>SUM(Table3[[#This Row],[2nd Apportionment A-G Access Grant Res. Code 7412, PCA 25580]:[2nd Apportionment A-G Learning Loss Mitigation Grant Res. Code 7413, PCA 25635]])</f>
        <v>80878</v>
      </c>
    </row>
    <row r="324" spans="1:19" ht="30" x14ac:dyDescent="0.2">
      <c r="A324" s="14" t="s">
        <v>4462</v>
      </c>
      <c r="B324" s="3" t="s">
        <v>120</v>
      </c>
      <c r="C324" s="3">
        <v>1</v>
      </c>
      <c r="D324" s="13" t="s">
        <v>3692</v>
      </c>
      <c r="E324" s="13" t="s">
        <v>121</v>
      </c>
      <c r="F324" s="13" t="s">
        <v>135</v>
      </c>
      <c r="G324" s="3" t="s">
        <v>1203</v>
      </c>
      <c r="H324" s="12" t="s">
        <v>1204</v>
      </c>
      <c r="I324" s="15" t="s">
        <v>416</v>
      </c>
      <c r="J324" s="44" t="s">
        <v>1205</v>
      </c>
      <c r="K324" s="55" t="s">
        <v>1206</v>
      </c>
      <c r="L324" s="10">
        <v>97939</v>
      </c>
      <c r="M324" s="10">
        <v>0</v>
      </c>
      <c r="N324" s="10">
        <v>36717</v>
      </c>
      <c r="O32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134656</v>
      </c>
      <c r="P324" s="10">
        <v>24485</v>
      </c>
      <c r="Q324" s="10">
        <v>0</v>
      </c>
      <c r="R324" s="10">
        <v>9179</v>
      </c>
      <c r="S324" s="10">
        <f>SUM(Table3[[#This Row],[2nd Apportionment A-G Access Grant Res. Code 7412, PCA 25580]:[2nd Apportionment A-G Learning Loss Mitigation Grant Res. Code 7413, PCA 25635]])</f>
        <v>33664</v>
      </c>
    </row>
    <row r="325" spans="1:19" ht="30" x14ac:dyDescent="0.2">
      <c r="A325" s="14" t="s">
        <v>4462</v>
      </c>
      <c r="B325" s="3" t="s">
        <v>120</v>
      </c>
      <c r="C325" s="3">
        <v>1</v>
      </c>
      <c r="D325" s="13" t="s">
        <v>3693</v>
      </c>
      <c r="E325" s="13" t="s">
        <v>121</v>
      </c>
      <c r="F325" s="13" t="s">
        <v>135</v>
      </c>
      <c r="G325" s="3" t="s">
        <v>1207</v>
      </c>
      <c r="H325" s="12" t="s">
        <v>1208</v>
      </c>
      <c r="I325" s="15" t="s">
        <v>416</v>
      </c>
      <c r="J325" s="44" t="s">
        <v>1209</v>
      </c>
      <c r="K325" s="55" t="s">
        <v>1210</v>
      </c>
      <c r="L325" s="10">
        <v>0</v>
      </c>
      <c r="M325" s="10">
        <v>433468</v>
      </c>
      <c r="N325" s="10">
        <v>75000</v>
      </c>
      <c r="O32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508468</v>
      </c>
      <c r="P325" s="10">
        <v>0</v>
      </c>
      <c r="Q325" s="10">
        <v>108367</v>
      </c>
      <c r="R325" s="10">
        <v>18750</v>
      </c>
      <c r="S325" s="10">
        <f>SUM(Table3[[#This Row],[2nd Apportionment A-G Access Grant Res. Code 7412, PCA 25580]:[2nd Apportionment A-G Learning Loss Mitigation Grant Res. Code 7413, PCA 25635]])</f>
        <v>127117</v>
      </c>
    </row>
    <row r="326" spans="1:19" x14ac:dyDescent="0.2">
      <c r="A326" s="14" t="s">
        <v>4462</v>
      </c>
      <c r="B326" s="3" t="s">
        <v>120</v>
      </c>
      <c r="C326" s="3">
        <v>1</v>
      </c>
      <c r="D326" s="13" t="s">
        <v>3694</v>
      </c>
      <c r="E326" s="13" t="s">
        <v>121</v>
      </c>
      <c r="F326" s="13" t="s">
        <v>135</v>
      </c>
      <c r="G326" s="3" t="s">
        <v>1211</v>
      </c>
      <c r="H326" s="12" t="s">
        <v>1212</v>
      </c>
      <c r="I326" s="15" t="s">
        <v>416</v>
      </c>
      <c r="J326" s="44" t="s">
        <v>1213</v>
      </c>
      <c r="K326" s="55" t="s">
        <v>1214</v>
      </c>
      <c r="L326" s="10">
        <v>0</v>
      </c>
      <c r="M326" s="10">
        <v>174958</v>
      </c>
      <c r="N326" s="10">
        <v>25999</v>
      </c>
      <c r="O32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200957</v>
      </c>
      <c r="P326" s="10">
        <v>0</v>
      </c>
      <c r="Q326" s="10">
        <v>43739</v>
      </c>
      <c r="R326" s="10">
        <v>6500</v>
      </c>
      <c r="S326" s="10">
        <f>SUM(Table3[[#This Row],[2nd Apportionment A-G Access Grant Res. Code 7412, PCA 25580]:[2nd Apportionment A-G Learning Loss Mitigation Grant Res. Code 7413, PCA 25635]])</f>
        <v>50239</v>
      </c>
    </row>
    <row r="327" spans="1:19" ht="30" x14ac:dyDescent="0.2">
      <c r="A327" s="14" t="s">
        <v>4462</v>
      </c>
      <c r="B327" s="3" t="s">
        <v>120</v>
      </c>
      <c r="C327" s="3">
        <v>1</v>
      </c>
      <c r="D327" s="13" t="s">
        <v>3695</v>
      </c>
      <c r="E327" s="13" t="s">
        <v>121</v>
      </c>
      <c r="F327" s="13" t="s">
        <v>135</v>
      </c>
      <c r="G327" s="3" t="s">
        <v>1215</v>
      </c>
      <c r="H327" s="12" t="s">
        <v>1216</v>
      </c>
      <c r="I327" s="15" t="s">
        <v>416</v>
      </c>
      <c r="J327" s="44" t="s">
        <v>1217</v>
      </c>
      <c r="K327" s="55" t="s">
        <v>1218</v>
      </c>
      <c r="L327" s="10">
        <v>0</v>
      </c>
      <c r="M327" s="10">
        <v>411331</v>
      </c>
      <c r="N327" s="10">
        <v>75000</v>
      </c>
      <c r="O32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486331</v>
      </c>
      <c r="P327" s="10">
        <v>0</v>
      </c>
      <c r="Q327" s="10">
        <v>102833</v>
      </c>
      <c r="R327" s="10">
        <v>18750</v>
      </c>
      <c r="S327" s="10">
        <f>SUM(Table3[[#This Row],[2nd Apportionment A-G Access Grant Res. Code 7412, PCA 25580]:[2nd Apportionment A-G Learning Loss Mitigation Grant Res. Code 7413, PCA 25635]])</f>
        <v>121583</v>
      </c>
    </row>
    <row r="328" spans="1:19" x14ac:dyDescent="0.2">
      <c r="A328" s="14" t="s">
        <v>4462</v>
      </c>
      <c r="B328" s="3" t="s">
        <v>120</v>
      </c>
      <c r="C328" s="3">
        <v>1</v>
      </c>
      <c r="D328" s="13" t="s">
        <v>3696</v>
      </c>
      <c r="E328" s="13" t="s">
        <v>121</v>
      </c>
      <c r="F328" s="13" t="s">
        <v>1219</v>
      </c>
      <c r="G328" s="3" t="s">
        <v>1220</v>
      </c>
      <c r="H328" s="12" t="s">
        <v>1221</v>
      </c>
      <c r="I328" s="15" t="s">
        <v>416</v>
      </c>
      <c r="J328" s="44" t="s">
        <v>1222</v>
      </c>
      <c r="K328" s="55" t="s">
        <v>1223</v>
      </c>
      <c r="L328" s="10">
        <v>0</v>
      </c>
      <c r="M328" s="10">
        <v>139253</v>
      </c>
      <c r="N328" s="10">
        <v>75000</v>
      </c>
      <c r="O32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214253</v>
      </c>
      <c r="P328" s="10">
        <v>0</v>
      </c>
      <c r="Q328" s="10">
        <v>34813</v>
      </c>
      <c r="R328" s="10">
        <v>18750</v>
      </c>
      <c r="S328" s="10">
        <f>SUM(Table3[[#This Row],[2nd Apportionment A-G Access Grant Res. Code 7412, PCA 25580]:[2nd Apportionment A-G Learning Loss Mitigation Grant Res. Code 7413, PCA 25635]])</f>
        <v>53563</v>
      </c>
    </row>
    <row r="329" spans="1:19" x14ac:dyDescent="0.2">
      <c r="A329" s="14" t="s">
        <v>4462</v>
      </c>
      <c r="B329" s="3" t="s">
        <v>120</v>
      </c>
      <c r="C329" s="3">
        <v>1</v>
      </c>
      <c r="D329" s="13" t="s">
        <v>3697</v>
      </c>
      <c r="E329" s="13" t="s">
        <v>121</v>
      </c>
      <c r="F329" s="13" t="s">
        <v>1224</v>
      </c>
      <c r="G329" s="3" t="s">
        <v>1225</v>
      </c>
      <c r="H329" s="12" t="s">
        <v>1226</v>
      </c>
      <c r="I329" s="15" t="s">
        <v>416</v>
      </c>
      <c r="J329" s="44" t="s">
        <v>1227</v>
      </c>
      <c r="K329" s="55" t="s">
        <v>1228</v>
      </c>
      <c r="L329" s="10">
        <v>0</v>
      </c>
      <c r="M329" s="10">
        <v>75000</v>
      </c>
      <c r="N329" s="10">
        <v>75000</v>
      </c>
      <c r="O32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29" s="10">
        <v>0</v>
      </c>
      <c r="Q329" s="10">
        <v>18750</v>
      </c>
      <c r="R329" s="10">
        <v>18750</v>
      </c>
      <c r="S329" s="10">
        <f>SUM(Table3[[#This Row],[2nd Apportionment A-G Access Grant Res. Code 7412, PCA 25580]:[2nd Apportionment A-G Learning Loss Mitigation Grant Res. Code 7413, PCA 25635]])</f>
        <v>37500</v>
      </c>
    </row>
    <row r="330" spans="1:19" x14ac:dyDescent="0.2">
      <c r="A330" s="14" t="s">
        <v>4462</v>
      </c>
      <c r="B330" s="3" t="s">
        <v>120</v>
      </c>
      <c r="C330" s="3">
        <v>1</v>
      </c>
      <c r="D330" s="13" t="s">
        <v>3698</v>
      </c>
      <c r="E330" s="13" t="s">
        <v>121</v>
      </c>
      <c r="F330" s="13" t="s">
        <v>135</v>
      </c>
      <c r="G330" s="3" t="s">
        <v>1229</v>
      </c>
      <c r="H330" s="12" t="s">
        <v>1230</v>
      </c>
      <c r="I330" s="15" t="s">
        <v>416</v>
      </c>
      <c r="J330" s="44" t="s">
        <v>1231</v>
      </c>
      <c r="K330" s="55" t="s">
        <v>1232</v>
      </c>
      <c r="L330" s="10">
        <v>0</v>
      </c>
      <c r="M330" s="10">
        <v>432754</v>
      </c>
      <c r="N330" s="10">
        <v>75000</v>
      </c>
      <c r="O33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507754</v>
      </c>
      <c r="P330" s="10">
        <v>0</v>
      </c>
      <c r="Q330" s="10">
        <v>108188</v>
      </c>
      <c r="R330" s="10">
        <v>18750</v>
      </c>
      <c r="S330" s="10">
        <f>SUM(Table3[[#This Row],[2nd Apportionment A-G Access Grant Res. Code 7412, PCA 25580]:[2nd Apportionment A-G Learning Loss Mitigation Grant Res. Code 7413, PCA 25635]])</f>
        <v>126938</v>
      </c>
    </row>
    <row r="331" spans="1:19" ht="30" x14ac:dyDescent="0.2">
      <c r="A331" s="14" t="s">
        <v>4462</v>
      </c>
      <c r="B331" s="3" t="s">
        <v>120</v>
      </c>
      <c r="C331" s="3">
        <v>1</v>
      </c>
      <c r="D331" s="13" t="s">
        <v>3699</v>
      </c>
      <c r="E331" s="13" t="s">
        <v>121</v>
      </c>
      <c r="F331" s="13" t="s">
        <v>135</v>
      </c>
      <c r="G331" s="3" t="s">
        <v>1233</v>
      </c>
      <c r="H331" s="12" t="s">
        <v>1234</v>
      </c>
      <c r="I331" s="15" t="s">
        <v>416</v>
      </c>
      <c r="J331" s="44" t="s">
        <v>1235</v>
      </c>
      <c r="K331" s="55" t="s">
        <v>1236</v>
      </c>
      <c r="L331" s="10">
        <v>0</v>
      </c>
      <c r="M331" s="10">
        <v>394906</v>
      </c>
      <c r="N331" s="10">
        <v>75000</v>
      </c>
      <c r="O33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469906</v>
      </c>
      <c r="P331" s="10">
        <v>0</v>
      </c>
      <c r="Q331" s="10">
        <v>98726</v>
      </c>
      <c r="R331" s="10">
        <v>18750</v>
      </c>
      <c r="S331" s="10">
        <f>SUM(Table3[[#This Row],[2nd Apportionment A-G Access Grant Res. Code 7412, PCA 25580]:[2nd Apportionment A-G Learning Loss Mitigation Grant Res. Code 7413, PCA 25635]])</f>
        <v>117476</v>
      </c>
    </row>
    <row r="332" spans="1:19" x14ac:dyDescent="0.2">
      <c r="A332" s="14" t="s">
        <v>4462</v>
      </c>
      <c r="B332" s="3" t="s">
        <v>120</v>
      </c>
      <c r="C332" s="3">
        <v>1</v>
      </c>
      <c r="D332" s="13" t="s">
        <v>3700</v>
      </c>
      <c r="E332" s="13" t="s">
        <v>121</v>
      </c>
      <c r="F332" s="13" t="s">
        <v>135</v>
      </c>
      <c r="G332" s="3" t="s">
        <v>1237</v>
      </c>
      <c r="H332" s="12" t="s">
        <v>1238</v>
      </c>
      <c r="I332" s="15" t="s">
        <v>416</v>
      </c>
      <c r="J332" s="44" t="s">
        <v>1239</v>
      </c>
      <c r="K332" s="55" t="s">
        <v>1240</v>
      </c>
      <c r="L332" s="10">
        <v>0</v>
      </c>
      <c r="M332" s="10">
        <v>395620</v>
      </c>
      <c r="N332" s="10">
        <v>75000</v>
      </c>
      <c r="O33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470620</v>
      </c>
      <c r="P332" s="10">
        <v>0</v>
      </c>
      <c r="Q332" s="10">
        <v>98905</v>
      </c>
      <c r="R332" s="10">
        <v>18750</v>
      </c>
      <c r="S332" s="10">
        <f>SUM(Table3[[#This Row],[2nd Apportionment A-G Access Grant Res. Code 7412, PCA 25580]:[2nd Apportionment A-G Learning Loss Mitigation Grant Res. Code 7413, PCA 25635]])</f>
        <v>117655</v>
      </c>
    </row>
    <row r="333" spans="1:19" ht="30" x14ac:dyDescent="0.2">
      <c r="A333" s="14" t="s">
        <v>4462</v>
      </c>
      <c r="B333" s="3" t="s">
        <v>120</v>
      </c>
      <c r="C333" s="3">
        <v>1</v>
      </c>
      <c r="D333" s="13" t="s">
        <v>3701</v>
      </c>
      <c r="E333" s="13" t="s">
        <v>121</v>
      </c>
      <c r="F333" s="13" t="s">
        <v>135</v>
      </c>
      <c r="G333" s="3" t="s">
        <v>1241</v>
      </c>
      <c r="H333" s="12" t="s">
        <v>1242</v>
      </c>
      <c r="I333" s="15" t="s">
        <v>416</v>
      </c>
      <c r="J333" s="44" t="s">
        <v>1243</v>
      </c>
      <c r="K333" s="55" t="s">
        <v>1244</v>
      </c>
      <c r="L333" s="10">
        <v>0</v>
      </c>
      <c r="M333" s="10">
        <v>388479</v>
      </c>
      <c r="N333" s="10">
        <v>75000</v>
      </c>
      <c r="O33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463479</v>
      </c>
      <c r="P333" s="10">
        <v>0</v>
      </c>
      <c r="Q333" s="10">
        <v>97120</v>
      </c>
      <c r="R333" s="10">
        <v>18750</v>
      </c>
      <c r="S333" s="10">
        <f>SUM(Table3[[#This Row],[2nd Apportionment A-G Access Grant Res. Code 7412, PCA 25580]:[2nd Apportionment A-G Learning Loss Mitigation Grant Res. Code 7413, PCA 25635]])</f>
        <v>115870</v>
      </c>
    </row>
    <row r="334" spans="1:19" ht="30" x14ac:dyDescent="0.2">
      <c r="A334" s="14" t="s">
        <v>4462</v>
      </c>
      <c r="B334" s="3" t="s">
        <v>120</v>
      </c>
      <c r="C334" s="3">
        <v>1</v>
      </c>
      <c r="D334" s="13" t="s">
        <v>3702</v>
      </c>
      <c r="E334" s="13" t="s">
        <v>121</v>
      </c>
      <c r="F334" s="13" t="s">
        <v>135</v>
      </c>
      <c r="G334" s="3" t="s">
        <v>1245</v>
      </c>
      <c r="H334" s="12" t="s">
        <v>1246</v>
      </c>
      <c r="I334" s="15" t="s">
        <v>416</v>
      </c>
      <c r="J334" s="44" t="s">
        <v>1247</v>
      </c>
      <c r="K334" s="55" t="s">
        <v>1248</v>
      </c>
      <c r="L334" s="10">
        <v>0</v>
      </c>
      <c r="M334" s="10">
        <v>417044</v>
      </c>
      <c r="N334" s="10">
        <v>75000</v>
      </c>
      <c r="O33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492044</v>
      </c>
      <c r="P334" s="10">
        <v>0</v>
      </c>
      <c r="Q334" s="10">
        <v>104261</v>
      </c>
      <c r="R334" s="10">
        <v>18750</v>
      </c>
      <c r="S334" s="10">
        <f>SUM(Table3[[#This Row],[2nd Apportionment A-G Access Grant Res. Code 7412, PCA 25580]:[2nd Apportionment A-G Learning Loss Mitigation Grant Res. Code 7413, PCA 25635]])</f>
        <v>123011</v>
      </c>
    </row>
    <row r="335" spans="1:19" x14ac:dyDescent="0.2">
      <c r="A335" s="14" t="s">
        <v>4462</v>
      </c>
      <c r="B335" s="3" t="s">
        <v>120</v>
      </c>
      <c r="C335" s="3">
        <v>1</v>
      </c>
      <c r="D335" s="13" t="s">
        <v>3703</v>
      </c>
      <c r="E335" s="13" t="s">
        <v>121</v>
      </c>
      <c r="F335" s="13" t="s">
        <v>135</v>
      </c>
      <c r="G335" s="3" t="s">
        <v>1249</v>
      </c>
      <c r="H335" s="12" t="s">
        <v>1250</v>
      </c>
      <c r="I335" s="15" t="s">
        <v>416</v>
      </c>
      <c r="J335" s="44" t="s">
        <v>1251</v>
      </c>
      <c r="K335" s="55" t="s">
        <v>1252</v>
      </c>
      <c r="L335" s="10">
        <v>0</v>
      </c>
      <c r="M335" s="10">
        <v>343490</v>
      </c>
      <c r="N335" s="10">
        <v>75000</v>
      </c>
      <c r="O33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418490</v>
      </c>
      <c r="P335" s="10">
        <v>0</v>
      </c>
      <c r="Q335" s="10">
        <v>85872</v>
      </c>
      <c r="R335" s="10">
        <v>18750</v>
      </c>
      <c r="S335" s="10">
        <f>SUM(Table3[[#This Row],[2nd Apportionment A-G Access Grant Res. Code 7412, PCA 25580]:[2nd Apportionment A-G Learning Loss Mitigation Grant Res. Code 7413, PCA 25635]])</f>
        <v>104622</v>
      </c>
    </row>
    <row r="336" spans="1:19" x14ac:dyDescent="0.2">
      <c r="A336" s="14" t="s">
        <v>4462</v>
      </c>
      <c r="B336" s="3" t="s">
        <v>120</v>
      </c>
      <c r="C336" s="3">
        <v>1</v>
      </c>
      <c r="D336" s="13" t="s">
        <v>3704</v>
      </c>
      <c r="E336" s="13" t="s">
        <v>121</v>
      </c>
      <c r="F336" s="13" t="s">
        <v>135</v>
      </c>
      <c r="G336" s="3" t="s">
        <v>1253</v>
      </c>
      <c r="H336" s="12" t="s">
        <v>1254</v>
      </c>
      <c r="I336" s="15" t="s">
        <v>416</v>
      </c>
      <c r="J336" s="44" t="s">
        <v>1255</v>
      </c>
      <c r="K336" s="55" t="s">
        <v>1256</v>
      </c>
      <c r="L336" s="10">
        <v>0</v>
      </c>
      <c r="M336" s="10">
        <v>75000</v>
      </c>
      <c r="N336" s="10">
        <v>75000</v>
      </c>
      <c r="O33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36" s="10">
        <v>0</v>
      </c>
      <c r="Q336" s="10">
        <v>18750</v>
      </c>
      <c r="R336" s="10">
        <v>18750</v>
      </c>
      <c r="S336" s="10">
        <f>SUM(Table3[[#This Row],[2nd Apportionment A-G Access Grant Res. Code 7412, PCA 25580]:[2nd Apportionment A-G Learning Loss Mitigation Grant Res. Code 7413, PCA 25635]])</f>
        <v>37500</v>
      </c>
    </row>
    <row r="337" spans="1:19" x14ac:dyDescent="0.2">
      <c r="A337" s="14" t="s">
        <v>4462</v>
      </c>
      <c r="B337" s="3" t="s">
        <v>120</v>
      </c>
      <c r="C337" s="3">
        <v>1</v>
      </c>
      <c r="D337" s="13" t="s">
        <v>3705</v>
      </c>
      <c r="E337" s="13" t="s">
        <v>121</v>
      </c>
      <c r="F337" s="13" t="s">
        <v>135</v>
      </c>
      <c r="G337" s="3" t="s">
        <v>1257</v>
      </c>
      <c r="H337" s="12" t="s">
        <v>1258</v>
      </c>
      <c r="I337" s="15" t="s">
        <v>416</v>
      </c>
      <c r="J337" s="44" t="s">
        <v>1259</v>
      </c>
      <c r="K337" s="55" t="s">
        <v>1260</v>
      </c>
      <c r="L337" s="10">
        <v>0</v>
      </c>
      <c r="M337" s="10">
        <v>437039</v>
      </c>
      <c r="N337" s="10">
        <v>75000</v>
      </c>
      <c r="O33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512039</v>
      </c>
      <c r="P337" s="10">
        <v>0</v>
      </c>
      <c r="Q337" s="10">
        <v>109260</v>
      </c>
      <c r="R337" s="10">
        <v>18750</v>
      </c>
      <c r="S337" s="10">
        <f>SUM(Table3[[#This Row],[2nd Apportionment A-G Access Grant Res. Code 7412, PCA 25580]:[2nd Apportionment A-G Learning Loss Mitigation Grant Res. Code 7413, PCA 25635]])</f>
        <v>128010</v>
      </c>
    </row>
    <row r="338" spans="1:19" ht="30" x14ac:dyDescent="0.2">
      <c r="A338" s="14" t="s">
        <v>4462</v>
      </c>
      <c r="B338" s="3" t="s">
        <v>120</v>
      </c>
      <c r="C338" s="3">
        <v>1</v>
      </c>
      <c r="D338" s="13" t="s">
        <v>3706</v>
      </c>
      <c r="E338" s="13" t="s">
        <v>121</v>
      </c>
      <c r="F338" s="13" t="s">
        <v>135</v>
      </c>
      <c r="G338" s="3" t="s">
        <v>1261</v>
      </c>
      <c r="H338" s="12" t="s">
        <v>1262</v>
      </c>
      <c r="I338" s="15" t="s">
        <v>416</v>
      </c>
      <c r="J338" s="44" t="s">
        <v>1263</v>
      </c>
      <c r="K338" s="55" t="s">
        <v>1264</v>
      </c>
      <c r="L338" s="10">
        <v>0</v>
      </c>
      <c r="M338" s="10">
        <v>302071</v>
      </c>
      <c r="N338" s="10">
        <v>75000</v>
      </c>
      <c r="O33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377071</v>
      </c>
      <c r="P338" s="10">
        <v>0</v>
      </c>
      <c r="Q338" s="10">
        <v>75518</v>
      </c>
      <c r="R338" s="10">
        <v>18750</v>
      </c>
      <c r="S338" s="10">
        <f>SUM(Table3[[#This Row],[2nd Apportionment A-G Access Grant Res. Code 7412, PCA 25580]:[2nd Apportionment A-G Learning Loss Mitigation Grant Res. Code 7413, PCA 25635]])</f>
        <v>94268</v>
      </c>
    </row>
    <row r="339" spans="1:19" x14ac:dyDescent="0.2">
      <c r="A339" s="14" t="s">
        <v>4462</v>
      </c>
      <c r="B339" s="3" t="s">
        <v>120</v>
      </c>
      <c r="C339" s="3">
        <v>1</v>
      </c>
      <c r="D339" s="13" t="s">
        <v>3707</v>
      </c>
      <c r="E339" s="13" t="s">
        <v>121</v>
      </c>
      <c r="F339" s="13" t="s">
        <v>135</v>
      </c>
      <c r="G339" s="3" t="s">
        <v>1265</v>
      </c>
      <c r="H339" s="12" t="s">
        <v>1266</v>
      </c>
      <c r="I339" s="15" t="s">
        <v>416</v>
      </c>
      <c r="J339" s="44" t="s">
        <v>1267</v>
      </c>
      <c r="K339" s="55" t="s">
        <v>1268</v>
      </c>
      <c r="L339" s="10">
        <v>0</v>
      </c>
      <c r="M339" s="10">
        <v>364199</v>
      </c>
      <c r="N339" s="10">
        <v>75000</v>
      </c>
      <c r="O33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439199</v>
      </c>
      <c r="P339" s="10">
        <v>0</v>
      </c>
      <c r="Q339" s="10">
        <v>91050</v>
      </c>
      <c r="R339" s="10">
        <v>18750</v>
      </c>
      <c r="S339" s="10">
        <f>SUM(Table3[[#This Row],[2nd Apportionment A-G Access Grant Res. Code 7412, PCA 25580]:[2nd Apportionment A-G Learning Loss Mitigation Grant Res. Code 7413, PCA 25635]])</f>
        <v>109800</v>
      </c>
    </row>
    <row r="340" spans="1:19" ht="30" x14ac:dyDescent="0.2">
      <c r="A340" s="14" t="s">
        <v>4462</v>
      </c>
      <c r="B340" s="3" t="s">
        <v>120</v>
      </c>
      <c r="C340" s="3">
        <v>1</v>
      </c>
      <c r="D340" s="13" t="s">
        <v>3708</v>
      </c>
      <c r="E340" s="13" t="s">
        <v>121</v>
      </c>
      <c r="F340" s="13" t="s">
        <v>1036</v>
      </c>
      <c r="G340" s="3" t="s">
        <v>1269</v>
      </c>
      <c r="H340" s="12" t="s">
        <v>1270</v>
      </c>
      <c r="I340" s="15" t="s">
        <v>416</v>
      </c>
      <c r="J340" s="44" t="s">
        <v>1271</v>
      </c>
      <c r="K340" s="55" t="s">
        <v>1272</v>
      </c>
      <c r="L340" s="10">
        <v>328067</v>
      </c>
      <c r="M340" s="10">
        <v>0</v>
      </c>
      <c r="N340" s="10">
        <v>122991</v>
      </c>
      <c r="O34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451058</v>
      </c>
      <c r="P340" s="10">
        <v>82017</v>
      </c>
      <c r="Q340" s="10">
        <v>0</v>
      </c>
      <c r="R340" s="10">
        <v>30748</v>
      </c>
      <c r="S340" s="10">
        <f>SUM(Table3[[#This Row],[2nd Apportionment A-G Access Grant Res. Code 7412, PCA 25580]:[2nd Apportionment A-G Learning Loss Mitigation Grant Res. Code 7413, PCA 25635]])</f>
        <v>112765</v>
      </c>
    </row>
    <row r="341" spans="1:19" x14ac:dyDescent="0.2">
      <c r="A341" s="14" t="s">
        <v>4462</v>
      </c>
      <c r="B341" s="3" t="s">
        <v>120</v>
      </c>
      <c r="C341" s="3">
        <v>1</v>
      </c>
      <c r="D341" s="13" t="s">
        <v>3709</v>
      </c>
      <c r="E341" s="13" t="s">
        <v>121</v>
      </c>
      <c r="F341" s="13" t="s">
        <v>1273</v>
      </c>
      <c r="G341" s="3" t="s">
        <v>1274</v>
      </c>
      <c r="H341" s="12" t="s">
        <v>1275</v>
      </c>
      <c r="I341" s="15" t="s">
        <v>416</v>
      </c>
      <c r="J341" s="44" t="s">
        <v>1276</v>
      </c>
      <c r="K341" s="55" t="s">
        <v>1277</v>
      </c>
      <c r="L341" s="10">
        <v>311083</v>
      </c>
      <c r="M341" s="10">
        <v>0</v>
      </c>
      <c r="N341" s="10">
        <v>116624</v>
      </c>
      <c r="O34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427707</v>
      </c>
      <c r="P341" s="10">
        <v>77771</v>
      </c>
      <c r="Q341" s="10">
        <v>0</v>
      </c>
      <c r="R341" s="10">
        <v>29156</v>
      </c>
      <c r="S341" s="10">
        <f>SUM(Table3[[#This Row],[2nd Apportionment A-G Access Grant Res. Code 7412, PCA 25580]:[2nd Apportionment A-G Learning Loss Mitigation Grant Res. Code 7413, PCA 25635]])</f>
        <v>106927</v>
      </c>
    </row>
    <row r="342" spans="1:19" x14ac:dyDescent="0.2">
      <c r="A342" s="14" t="s">
        <v>4462</v>
      </c>
      <c r="B342" s="3" t="s">
        <v>120</v>
      </c>
      <c r="C342" s="3">
        <v>1</v>
      </c>
      <c r="D342" s="13" t="s">
        <v>3710</v>
      </c>
      <c r="E342" s="13" t="s">
        <v>121</v>
      </c>
      <c r="F342" s="13" t="s">
        <v>143</v>
      </c>
      <c r="G342" s="3" t="s">
        <v>1278</v>
      </c>
      <c r="H342" s="12" t="s">
        <v>1279</v>
      </c>
      <c r="I342" s="15" t="s">
        <v>416</v>
      </c>
      <c r="J342" s="44" t="s">
        <v>1280</v>
      </c>
      <c r="K342" s="55" t="s">
        <v>1281</v>
      </c>
      <c r="L342" s="10">
        <v>0</v>
      </c>
      <c r="M342" s="10">
        <v>34992</v>
      </c>
      <c r="N342" s="10">
        <v>5200</v>
      </c>
      <c r="O34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40192</v>
      </c>
      <c r="P342" s="10">
        <v>0</v>
      </c>
      <c r="Q342" s="10">
        <v>8748</v>
      </c>
      <c r="R342" s="10">
        <v>1300</v>
      </c>
      <c r="S342" s="10">
        <f>SUM(Table3[[#This Row],[2nd Apportionment A-G Access Grant Res. Code 7412, PCA 25580]:[2nd Apportionment A-G Learning Loss Mitigation Grant Res. Code 7413, PCA 25635]])</f>
        <v>10048</v>
      </c>
    </row>
    <row r="343" spans="1:19" x14ac:dyDescent="0.2">
      <c r="A343" s="14" t="s">
        <v>4462</v>
      </c>
      <c r="B343" s="3" t="s">
        <v>120</v>
      </c>
      <c r="C343" s="3">
        <v>1</v>
      </c>
      <c r="D343" s="13" t="s">
        <v>3711</v>
      </c>
      <c r="E343" s="13" t="s">
        <v>121</v>
      </c>
      <c r="F343" s="13" t="s">
        <v>1040</v>
      </c>
      <c r="G343" s="3" t="s">
        <v>1282</v>
      </c>
      <c r="H343" s="12" t="s">
        <v>1283</v>
      </c>
      <c r="I343" s="15" t="s">
        <v>416</v>
      </c>
      <c r="J343" s="44" t="s">
        <v>1284</v>
      </c>
      <c r="K343" s="55" t="s">
        <v>1285</v>
      </c>
      <c r="L343" s="10">
        <v>75000</v>
      </c>
      <c r="M343" s="10">
        <v>0</v>
      </c>
      <c r="N343" s="10">
        <v>75000</v>
      </c>
      <c r="O34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43" s="10">
        <v>18750</v>
      </c>
      <c r="Q343" s="10">
        <v>0</v>
      </c>
      <c r="R343" s="10">
        <v>18750</v>
      </c>
      <c r="S343" s="10">
        <f>SUM(Table3[[#This Row],[2nd Apportionment A-G Access Grant Res. Code 7412, PCA 25580]:[2nd Apportionment A-G Learning Loss Mitigation Grant Res. Code 7413, PCA 25635]])</f>
        <v>37500</v>
      </c>
    </row>
    <row r="344" spans="1:19" x14ac:dyDescent="0.2">
      <c r="A344" s="14" t="s">
        <v>4462</v>
      </c>
      <c r="B344" s="3" t="s">
        <v>120</v>
      </c>
      <c r="C344" s="3">
        <v>1</v>
      </c>
      <c r="D344" s="13" t="s">
        <v>3712</v>
      </c>
      <c r="E344" s="13" t="s">
        <v>121</v>
      </c>
      <c r="F344" s="13" t="s">
        <v>122</v>
      </c>
      <c r="G344" s="3" t="s">
        <v>1286</v>
      </c>
      <c r="H344" s="12" t="s">
        <v>1287</v>
      </c>
      <c r="I344" s="15" t="s">
        <v>416</v>
      </c>
      <c r="J344" s="44" t="s">
        <v>1288</v>
      </c>
      <c r="K344" s="55" t="s">
        <v>1289</v>
      </c>
      <c r="L344" s="10">
        <v>0</v>
      </c>
      <c r="M344" s="10">
        <v>107832</v>
      </c>
      <c r="N344" s="10">
        <v>75000</v>
      </c>
      <c r="O34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182832</v>
      </c>
      <c r="P344" s="10">
        <v>0</v>
      </c>
      <c r="Q344" s="10">
        <v>26958</v>
      </c>
      <c r="R344" s="10">
        <v>18750</v>
      </c>
      <c r="S344" s="10">
        <f>SUM(Table3[[#This Row],[2nd Apportionment A-G Access Grant Res. Code 7412, PCA 25580]:[2nd Apportionment A-G Learning Loss Mitigation Grant Res. Code 7413, PCA 25635]])</f>
        <v>45708</v>
      </c>
    </row>
    <row r="345" spans="1:19" x14ac:dyDescent="0.2">
      <c r="A345" s="14" t="s">
        <v>4462</v>
      </c>
      <c r="B345" s="3" t="s">
        <v>120</v>
      </c>
      <c r="C345" s="3">
        <v>1</v>
      </c>
      <c r="D345" s="13" t="s">
        <v>3713</v>
      </c>
      <c r="E345" s="13" t="s">
        <v>121</v>
      </c>
      <c r="F345" s="13" t="s">
        <v>1030</v>
      </c>
      <c r="G345" s="3" t="s">
        <v>1290</v>
      </c>
      <c r="H345" s="12" t="s">
        <v>1291</v>
      </c>
      <c r="I345" s="15" t="s">
        <v>412</v>
      </c>
      <c r="J345" s="44" t="s">
        <v>1030</v>
      </c>
      <c r="K345" s="55" t="s">
        <v>1292</v>
      </c>
      <c r="L345" s="10">
        <v>114073</v>
      </c>
      <c r="M345" s="10">
        <v>0</v>
      </c>
      <c r="N345" s="10">
        <v>75000</v>
      </c>
      <c r="O34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189073</v>
      </c>
      <c r="P345" s="10">
        <v>28518</v>
      </c>
      <c r="Q345" s="10">
        <v>0</v>
      </c>
      <c r="R345" s="10">
        <v>18750</v>
      </c>
      <c r="S345" s="10">
        <f>SUM(Table3[[#This Row],[2nd Apportionment A-G Access Grant Res. Code 7412, PCA 25580]:[2nd Apportionment A-G Learning Loss Mitigation Grant Res. Code 7413, PCA 25635]])</f>
        <v>47268</v>
      </c>
    </row>
    <row r="346" spans="1:19" x14ac:dyDescent="0.2">
      <c r="A346" s="14" t="s">
        <v>4462</v>
      </c>
      <c r="B346" s="3" t="s">
        <v>120</v>
      </c>
      <c r="C346" s="3">
        <v>1</v>
      </c>
      <c r="D346" s="13" t="s">
        <v>3714</v>
      </c>
      <c r="E346" s="13" t="s">
        <v>121</v>
      </c>
      <c r="F346" s="13" t="s">
        <v>122</v>
      </c>
      <c r="G346" s="3" t="s">
        <v>1293</v>
      </c>
      <c r="H346" s="12" t="s">
        <v>1294</v>
      </c>
      <c r="I346" s="15" t="s">
        <v>416</v>
      </c>
      <c r="J346" s="44" t="s">
        <v>1295</v>
      </c>
      <c r="K346" s="55" t="s">
        <v>1296</v>
      </c>
      <c r="L346" s="10">
        <v>0</v>
      </c>
      <c r="M346" s="10">
        <v>115687</v>
      </c>
      <c r="N346" s="10">
        <v>75000</v>
      </c>
      <c r="O34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190687</v>
      </c>
      <c r="P346" s="10">
        <v>0</v>
      </c>
      <c r="Q346" s="10">
        <v>28922</v>
      </c>
      <c r="R346" s="10">
        <v>18750</v>
      </c>
      <c r="S346" s="10">
        <f>SUM(Table3[[#This Row],[2nd Apportionment A-G Access Grant Res. Code 7412, PCA 25580]:[2nd Apportionment A-G Learning Loss Mitigation Grant Res. Code 7413, PCA 25635]])</f>
        <v>47672</v>
      </c>
    </row>
    <row r="347" spans="1:19" ht="30" x14ac:dyDescent="0.2">
      <c r="A347" s="14" t="s">
        <v>4462</v>
      </c>
      <c r="B347" s="3" t="s">
        <v>120</v>
      </c>
      <c r="C347" s="3">
        <v>1</v>
      </c>
      <c r="D347" s="13" t="s">
        <v>3715</v>
      </c>
      <c r="E347" s="13" t="s">
        <v>121</v>
      </c>
      <c r="F347" s="13" t="s">
        <v>135</v>
      </c>
      <c r="G347" s="3" t="s">
        <v>1297</v>
      </c>
      <c r="H347" s="12" t="s">
        <v>1298</v>
      </c>
      <c r="I347" s="15" t="s">
        <v>416</v>
      </c>
      <c r="J347" s="44" t="s">
        <v>1299</v>
      </c>
      <c r="K347" s="55" t="s">
        <v>1300</v>
      </c>
      <c r="L347" s="10">
        <v>0</v>
      </c>
      <c r="M347" s="10">
        <v>337777</v>
      </c>
      <c r="N347" s="10">
        <v>75000</v>
      </c>
      <c r="O34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412777</v>
      </c>
      <c r="P347" s="10">
        <v>0</v>
      </c>
      <c r="Q347" s="10">
        <v>84444</v>
      </c>
      <c r="R347" s="10">
        <v>18750</v>
      </c>
      <c r="S347" s="10">
        <f>SUM(Table3[[#This Row],[2nd Apportionment A-G Access Grant Res. Code 7412, PCA 25580]:[2nd Apportionment A-G Learning Loss Mitigation Grant Res. Code 7413, PCA 25635]])</f>
        <v>103194</v>
      </c>
    </row>
    <row r="348" spans="1:19" x14ac:dyDescent="0.2">
      <c r="A348" s="14" t="s">
        <v>4462</v>
      </c>
      <c r="B348" s="3" t="s">
        <v>120</v>
      </c>
      <c r="C348" s="3">
        <v>1</v>
      </c>
      <c r="D348" s="13" t="s">
        <v>3716</v>
      </c>
      <c r="E348" s="13" t="s">
        <v>121</v>
      </c>
      <c r="F348" s="13" t="s">
        <v>135</v>
      </c>
      <c r="G348" s="3" t="s">
        <v>1301</v>
      </c>
      <c r="H348" s="12" t="s">
        <v>1302</v>
      </c>
      <c r="I348" s="15" t="s">
        <v>416</v>
      </c>
      <c r="J348" s="44" t="s">
        <v>1303</v>
      </c>
      <c r="K348" s="55" t="s">
        <v>1304</v>
      </c>
      <c r="L348" s="10">
        <v>0</v>
      </c>
      <c r="M348" s="10">
        <v>329922</v>
      </c>
      <c r="N348" s="10">
        <v>75000</v>
      </c>
      <c r="O34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404922</v>
      </c>
      <c r="P348" s="10">
        <v>0</v>
      </c>
      <c r="Q348" s="10">
        <v>82480</v>
      </c>
      <c r="R348" s="10">
        <v>18750</v>
      </c>
      <c r="S348" s="10">
        <f>SUM(Table3[[#This Row],[2nd Apportionment A-G Access Grant Res. Code 7412, PCA 25580]:[2nd Apportionment A-G Learning Loss Mitigation Grant Res. Code 7413, PCA 25635]])</f>
        <v>101230</v>
      </c>
    </row>
    <row r="349" spans="1:19" ht="30" x14ac:dyDescent="0.2">
      <c r="A349" s="14" t="s">
        <v>4462</v>
      </c>
      <c r="B349" s="3" t="s">
        <v>120</v>
      </c>
      <c r="C349" s="3">
        <v>1</v>
      </c>
      <c r="D349" s="13" t="s">
        <v>3717</v>
      </c>
      <c r="E349" s="13" t="s">
        <v>121</v>
      </c>
      <c r="F349" s="13" t="s">
        <v>135</v>
      </c>
      <c r="G349" s="3" t="s">
        <v>1305</v>
      </c>
      <c r="H349" s="12" t="s">
        <v>1306</v>
      </c>
      <c r="I349" s="15" t="s">
        <v>416</v>
      </c>
      <c r="J349" s="44" t="s">
        <v>1307</v>
      </c>
      <c r="K349" s="55" t="s">
        <v>1308</v>
      </c>
      <c r="L349" s="10">
        <v>0</v>
      </c>
      <c r="M349" s="10">
        <v>250655</v>
      </c>
      <c r="N349" s="10">
        <v>75000</v>
      </c>
      <c r="O34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325655</v>
      </c>
      <c r="P349" s="10">
        <v>0</v>
      </c>
      <c r="Q349" s="10">
        <v>62664</v>
      </c>
      <c r="R349" s="10">
        <v>18750</v>
      </c>
      <c r="S349" s="10">
        <f>SUM(Table3[[#This Row],[2nd Apportionment A-G Access Grant Res. Code 7412, PCA 25580]:[2nd Apportionment A-G Learning Loss Mitigation Grant Res. Code 7413, PCA 25635]])</f>
        <v>81414</v>
      </c>
    </row>
    <row r="350" spans="1:19" x14ac:dyDescent="0.2">
      <c r="A350" s="14" t="s">
        <v>4462</v>
      </c>
      <c r="B350" s="3" t="s">
        <v>120</v>
      </c>
      <c r="C350" s="3">
        <v>1</v>
      </c>
      <c r="D350" s="13" t="s">
        <v>3718</v>
      </c>
      <c r="E350" s="13" t="s">
        <v>121</v>
      </c>
      <c r="F350" s="13" t="s">
        <v>135</v>
      </c>
      <c r="G350" s="3" t="s">
        <v>1309</v>
      </c>
      <c r="H350" s="12" t="s">
        <v>1310</v>
      </c>
      <c r="I350" s="15" t="s">
        <v>416</v>
      </c>
      <c r="J350" s="44" t="s">
        <v>1311</v>
      </c>
      <c r="K350" s="55" t="s">
        <v>1312</v>
      </c>
      <c r="L350" s="10">
        <v>0</v>
      </c>
      <c r="M350" s="10">
        <v>117115</v>
      </c>
      <c r="N350" s="10">
        <v>75000</v>
      </c>
      <c r="O35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192115</v>
      </c>
      <c r="P350" s="10">
        <v>0</v>
      </c>
      <c r="Q350" s="10">
        <v>29279</v>
      </c>
      <c r="R350" s="10">
        <v>18750</v>
      </c>
      <c r="S350" s="10">
        <f>SUM(Table3[[#This Row],[2nd Apportionment A-G Access Grant Res. Code 7412, PCA 25580]:[2nd Apportionment A-G Learning Loss Mitigation Grant Res. Code 7413, PCA 25635]])</f>
        <v>48029</v>
      </c>
    </row>
    <row r="351" spans="1:19" x14ac:dyDescent="0.2">
      <c r="A351" s="14" t="s">
        <v>4462</v>
      </c>
      <c r="B351" s="3" t="s">
        <v>120</v>
      </c>
      <c r="C351" s="3">
        <v>1</v>
      </c>
      <c r="D351" s="13" t="s">
        <v>3719</v>
      </c>
      <c r="E351" s="13" t="s">
        <v>121</v>
      </c>
      <c r="F351" s="13" t="s">
        <v>151</v>
      </c>
      <c r="G351" s="3" t="s">
        <v>1313</v>
      </c>
      <c r="H351" s="12" t="s">
        <v>1314</v>
      </c>
      <c r="I351" s="15" t="s">
        <v>416</v>
      </c>
      <c r="J351" s="44" t="s">
        <v>1315</v>
      </c>
      <c r="K351" s="55" t="s">
        <v>1316</v>
      </c>
      <c r="L351" s="10">
        <v>0</v>
      </c>
      <c r="M351" s="10">
        <v>179957</v>
      </c>
      <c r="N351" s="10">
        <v>75000</v>
      </c>
      <c r="O35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254957</v>
      </c>
      <c r="P351" s="10">
        <v>0</v>
      </c>
      <c r="Q351" s="10">
        <v>44989</v>
      </c>
      <c r="R351" s="10">
        <v>18750</v>
      </c>
      <c r="S351" s="10">
        <f>SUM(Table3[[#This Row],[2nd Apportionment A-G Access Grant Res. Code 7412, PCA 25580]:[2nd Apportionment A-G Learning Loss Mitigation Grant Res. Code 7413, PCA 25635]])</f>
        <v>63739</v>
      </c>
    </row>
    <row r="352" spans="1:19" x14ac:dyDescent="0.2">
      <c r="A352" s="14" t="s">
        <v>4462</v>
      </c>
      <c r="B352" s="3" t="s">
        <v>120</v>
      </c>
      <c r="C352" s="3">
        <v>1</v>
      </c>
      <c r="D352" s="13" t="s">
        <v>3720</v>
      </c>
      <c r="E352" s="13" t="s">
        <v>121</v>
      </c>
      <c r="F352" s="13" t="s">
        <v>1040</v>
      </c>
      <c r="G352" s="3" t="s">
        <v>1317</v>
      </c>
      <c r="H352" s="12" t="s">
        <v>1318</v>
      </c>
      <c r="I352" s="15" t="s">
        <v>416</v>
      </c>
      <c r="J352" s="44" t="s">
        <v>1319</v>
      </c>
      <c r="K352" s="55" t="s">
        <v>1320</v>
      </c>
      <c r="L352" s="10">
        <v>17267</v>
      </c>
      <c r="M352" s="10">
        <v>0</v>
      </c>
      <c r="N352" s="10">
        <v>6473</v>
      </c>
      <c r="O35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23740</v>
      </c>
      <c r="P352" s="10">
        <v>4317</v>
      </c>
      <c r="Q352" s="10">
        <v>0</v>
      </c>
      <c r="R352" s="10">
        <v>1618</v>
      </c>
      <c r="S352" s="10">
        <f>SUM(Table3[[#This Row],[2nd Apportionment A-G Access Grant Res. Code 7412, PCA 25580]:[2nd Apportionment A-G Learning Loss Mitigation Grant Res. Code 7413, PCA 25635]])</f>
        <v>5935</v>
      </c>
    </row>
    <row r="353" spans="1:19" x14ac:dyDescent="0.2">
      <c r="A353" s="14" t="s">
        <v>4462</v>
      </c>
      <c r="B353" s="3" t="s">
        <v>120</v>
      </c>
      <c r="C353" s="3">
        <v>1</v>
      </c>
      <c r="D353" s="13" t="s">
        <v>3721</v>
      </c>
      <c r="E353" s="13" t="s">
        <v>121</v>
      </c>
      <c r="F353" s="13" t="s">
        <v>135</v>
      </c>
      <c r="G353" s="3" t="s">
        <v>1321</v>
      </c>
      <c r="H353" s="12" t="s">
        <v>1322</v>
      </c>
      <c r="I353" s="15" t="s">
        <v>416</v>
      </c>
      <c r="J353" s="44" t="s">
        <v>1323</v>
      </c>
      <c r="K353" s="55" t="s">
        <v>1324</v>
      </c>
      <c r="L353" s="10">
        <v>0</v>
      </c>
      <c r="M353" s="10">
        <v>75000</v>
      </c>
      <c r="N353" s="10">
        <v>75000</v>
      </c>
      <c r="O35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53" s="10">
        <v>0</v>
      </c>
      <c r="Q353" s="10">
        <v>18750</v>
      </c>
      <c r="R353" s="10">
        <v>18750</v>
      </c>
      <c r="S353" s="10">
        <f>SUM(Table3[[#This Row],[2nd Apportionment A-G Access Grant Res. Code 7412, PCA 25580]:[2nd Apportionment A-G Learning Loss Mitigation Grant Res. Code 7413, PCA 25635]])</f>
        <v>37500</v>
      </c>
    </row>
    <row r="354" spans="1:19" x14ac:dyDescent="0.2">
      <c r="A354" s="14" t="s">
        <v>4462</v>
      </c>
      <c r="B354" s="3" t="s">
        <v>120</v>
      </c>
      <c r="C354" s="3">
        <v>1</v>
      </c>
      <c r="D354" s="13" t="s">
        <v>3722</v>
      </c>
      <c r="E354" s="13" t="s">
        <v>121</v>
      </c>
      <c r="F354" s="13" t="s">
        <v>122</v>
      </c>
      <c r="G354" s="3" t="s">
        <v>1325</v>
      </c>
      <c r="H354" s="12" t="s">
        <v>1326</v>
      </c>
      <c r="I354" s="15" t="s">
        <v>416</v>
      </c>
      <c r="J354" s="44" t="s">
        <v>1327</v>
      </c>
      <c r="K354" s="55" t="s">
        <v>1328</v>
      </c>
      <c r="L354" s="10">
        <v>0</v>
      </c>
      <c r="M354" s="10">
        <v>84266</v>
      </c>
      <c r="N354" s="10">
        <v>75000</v>
      </c>
      <c r="O35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159266</v>
      </c>
      <c r="P354" s="10">
        <v>0</v>
      </c>
      <c r="Q354" s="10">
        <v>21066</v>
      </c>
      <c r="R354" s="10">
        <v>18750</v>
      </c>
      <c r="S354" s="10">
        <f>SUM(Table3[[#This Row],[2nd Apportionment A-G Access Grant Res. Code 7412, PCA 25580]:[2nd Apportionment A-G Learning Loss Mitigation Grant Res. Code 7413, PCA 25635]])</f>
        <v>39816</v>
      </c>
    </row>
    <row r="355" spans="1:19" x14ac:dyDescent="0.2">
      <c r="A355" s="14" t="s">
        <v>4462</v>
      </c>
      <c r="B355" s="3" t="s">
        <v>120</v>
      </c>
      <c r="C355" s="3">
        <v>1</v>
      </c>
      <c r="D355" s="13" t="s">
        <v>3723</v>
      </c>
      <c r="E355" s="13" t="s">
        <v>121</v>
      </c>
      <c r="F355" s="13" t="s">
        <v>135</v>
      </c>
      <c r="G355" s="3" t="s">
        <v>1329</v>
      </c>
      <c r="H355" s="12" t="s">
        <v>1330</v>
      </c>
      <c r="I355" s="15" t="s">
        <v>416</v>
      </c>
      <c r="J355" s="44" t="s">
        <v>1331</v>
      </c>
      <c r="K355" s="55" t="s">
        <v>1332</v>
      </c>
      <c r="L355" s="10">
        <v>0</v>
      </c>
      <c r="M355" s="10">
        <v>90693</v>
      </c>
      <c r="N355" s="10">
        <v>75000</v>
      </c>
      <c r="O35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165693</v>
      </c>
      <c r="P355" s="10">
        <v>0</v>
      </c>
      <c r="Q355" s="10">
        <v>22673</v>
      </c>
      <c r="R355" s="10">
        <v>18750</v>
      </c>
      <c r="S355" s="10">
        <f>SUM(Table3[[#This Row],[2nd Apportionment A-G Access Grant Res. Code 7412, PCA 25580]:[2nd Apportionment A-G Learning Loss Mitigation Grant Res. Code 7413, PCA 25635]])</f>
        <v>41423</v>
      </c>
    </row>
    <row r="356" spans="1:19" x14ac:dyDescent="0.2">
      <c r="A356" s="14" t="s">
        <v>4462</v>
      </c>
      <c r="B356" s="3" t="s">
        <v>120</v>
      </c>
      <c r="C356" s="3">
        <v>1</v>
      </c>
      <c r="D356" s="13" t="s">
        <v>3724</v>
      </c>
      <c r="E356" s="13" t="s">
        <v>121</v>
      </c>
      <c r="F356" s="13" t="s">
        <v>143</v>
      </c>
      <c r="G356" s="3" t="s">
        <v>1333</v>
      </c>
      <c r="H356" s="12" t="s">
        <v>1334</v>
      </c>
      <c r="I356" s="15" t="s">
        <v>416</v>
      </c>
      <c r="J356" s="44" t="s">
        <v>1335</v>
      </c>
      <c r="K356" s="55" t="s">
        <v>1336</v>
      </c>
      <c r="L356" s="10">
        <v>75000</v>
      </c>
      <c r="M356" s="10">
        <v>0</v>
      </c>
      <c r="N356" s="10">
        <v>75000</v>
      </c>
      <c r="O35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56" s="10">
        <v>18750</v>
      </c>
      <c r="Q356" s="10">
        <v>0</v>
      </c>
      <c r="R356" s="10">
        <v>18750</v>
      </c>
      <c r="S356" s="10">
        <f>SUM(Table3[[#This Row],[2nd Apportionment A-G Access Grant Res. Code 7412, PCA 25580]:[2nd Apportionment A-G Learning Loss Mitigation Grant Res. Code 7413, PCA 25635]])</f>
        <v>37500</v>
      </c>
    </row>
    <row r="357" spans="1:19" ht="30" x14ac:dyDescent="0.2">
      <c r="A357" s="14" t="s">
        <v>4462</v>
      </c>
      <c r="B357" s="3" t="s">
        <v>120</v>
      </c>
      <c r="C357" s="3">
        <v>1</v>
      </c>
      <c r="D357" s="13" t="s">
        <v>3725</v>
      </c>
      <c r="E357" s="13" t="s">
        <v>121</v>
      </c>
      <c r="F357" s="13" t="s">
        <v>135</v>
      </c>
      <c r="G357" s="3" t="s">
        <v>1337</v>
      </c>
      <c r="H357" s="12" t="s">
        <v>1338</v>
      </c>
      <c r="I357" s="15" t="s">
        <v>416</v>
      </c>
      <c r="J357" s="44" t="s">
        <v>1339</v>
      </c>
      <c r="K357" s="55" t="s">
        <v>1340</v>
      </c>
      <c r="L357" s="10">
        <v>386660</v>
      </c>
      <c r="M357" s="10">
        <v>0</v>
      </c>
      <c r="N357" s="10">
        <v>144957</v>
      </c>
      <c r="O35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531617</v>
      </c>
      <c r="P357" s="10">
        <v>96665</v>
      </c>
      <c r="Q357" s="10">
        <v>0</v>
      </c>
      <c r="R357" s="10">
        <v>36239</v>
      </c>
      <c r="S357" s="10">
        <f>SUM(Table3[[#This Row],[2nd Apportionment A-G Access Grant Res. Code 7412, PCA 25580]:[2nd Apportionment A-G Learning Loss Mitigation Grant Res. Code 7413, PCA 25635]])</f>
        <v>132904</v>
      </c>
    </row>
    <row r="358" spans="1:19" x14ac:dyDescent="0.2">
      <c r="A358" s="14" t="s">
        <v>4462</v>
      </c>
      <c r="B358" s="3" t="s">
        <v>120</v>
      </c>
      <c r="C358" s="3">
        <v>1</v>
      </c>
      <c r="D358" s="13" t="s">
        <v>3726</v>
      </c>
      <c r="E358" s="13" t="s">
        <v>121</v>
      </c>
      <c r="F358" s="13" t="s">
        <v>1054</v>
      </c>
      <c r="G358" s="3" t="s">
        <v>1341</v>
      </c>
      <c r="H358" s="12" t="s">
        <v>1342</v>
      </c>
      <c r="I358" s="15" t="s">
        <v>416</v>
      </c>
      <c r="J358" s="44" t="s">
        <v>1343</v>
      </c>
      <c r="K358" s="55" t="s">
        <v>1344</v>
      </c>
      <c r="L358" s="10">
        <v>0</v>
      </c>
      <c r="M358" s="10">
        <v>117115</v>
      </c>
      <c r="N358" s="10">
        <v>17403</v>
      </c>
      <c r="O35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134518</v>
      </c>
      <c r="P358" s="10">
        <v>0</v>
      </c>
      <c r="Q358" s="10">
        <v>29279</v>
      </c>
      <c r="R358" s="10">
        <v>4351</v>
      </c>
      <c r="S358" s="10">
        <f>SUM(Table3[[#This Row],[2nd Apportionment A-G Access Grant Res. Code 7412, PCA 25580]:[2nd Apportionment A-G Learning Loss Mitigation Grant Res. Code 7413, PCA 25635]])</f>
        <v>33630</v>
      </c>
    </row>
    <row r="359" spans="1:19" x14ac:dyDescent="0.2">
      <c r="A359" s="14" t="s">
        <v>4462</v>
      </c>
      <c r="B359" s="3" t="s">
        <v>120</v>
      </c>
      <c r="C359" s="3">
        <v>1</v>
      </c>
      <c r="D359" s="13" t="s">
        <v>3727</v>
      </c>
      <c r="E359" s="13" t="s">
        <v>121</v>
      </c>
      <c r="F359" s="13" t="s">
        <v>1054</v>
      </c>
      <c r="G359" s="3" t="s">
        <v>1345</v>
      </c>
      <c r="H359" s="12" t="s">
        <v>1346</v>
      </c>
      <c r="I359" s="15" t="s">
        <v>416</v>
      </c>
      <c r="J359" s="44" t="s">
        <v>1347</v>
      </c>
      <c r="K359" s="55" t="s">
        <v>1348</v>
      </c>
      <c r="L359" s="10">
        <v>0</v>
      </c>
      <c r="M359" s="10">
        <v>177101</v>
      </c>
      <c r="N359" s="10">
        <v>26317</v>
      </c>
      <c r="O35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203418</v>
      </c>
      <c r="P359" s="10">
        <v>0</v>
      </c>
      <c r="Q359" s="10">
        <v>44275</v>
      </c>
      <c r="R359" s="10">
        <v>6579</v>
      </c>
      <c r="S359" s="10">
        <f>SUM(Table3[[#This Row],[2nd Apportionment A-G Access Grant Res. Code 7412, PCA 25580]:[2nd Apportionment A-G Learning Loss Mitigation Grant Res. Code 7413, PCA 25635]])</f>
        <v>50854</v>
      </c>
    </row>
    <row r="360" spans="1:19" x14ac:dyDescent="0.2">
      <c r="A360" s="14" t="s">
        <v>4462</v>
      </c>
      <c r="B360" s="3" t="s">
        <v>120</v>
      </c>
      <c r="C360" s="3">
        <v>1</v>
      </c>
      <c r="D360" s="13" t="s">
        <v>3728</v>
      </c>
      <c r="E360" s="13" t="s">
        <v>121</v>
      </c>
      <c r="F360" s="13" t="s">
        <v>135</v>
      </c>
      <c r="G360" s="3" t="s">
        <v>1349</v>
      </c>
      <c r="H360" s="12" t="s">
        <v>1350</v>
      </c>
      <c r="I360" s="15" t="s">
        <v>416</v>
      </c>
      <c r="J360" s="44" t="s">
        <v>1351</v>
      </c>
      <c r="K360" s="55" t="s">
        <v>1352</v>
      </c>
      <c r="L360" s="10">
        <v>0</v>
      </c>
      <c r="M360" s="10">
        <v>1903833</v>
      </c>
      <c r="N360" s="10">
        <v>282911</v>
      </c>
      <c r="O36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2186744</v>
      </c>
      <c r="P360" s="10">
        <v>0</v>
      </c>
      <c r="Q360" s="10">
        <v>475958</v>
      </c>
      <c r="R360" s="10">
        <v>70728</v>
      </c>
      <c r="S360" s="10">
        <f>SUM(Table3[[#This Row],[2nd Apportionment A-G Access Grant Res. Code 7412, PCA 25580]:[2nd Apportionment A-G Learning Loss Mitigation Grant Res. Code 7413, PCA 25635]])</f>
        <v>546686</v>
      </c>
    </row>
    <row r="361" spans="1:19" x14ac:dyDescent="0.2">
      <c r="A361" s="14" t="s">
        <v>4462</v>
      </c>
      <c r="B361" s="3" t="s">
        <v>120</v>
      </c>
      <c r="C361" s="3">
        <v>1</v>
      </c>
      <c r="D361" s="13" t="s">
        <v>3729</v>
      </c>
      <c r="E361" s="13" t="s">
        <v>121</v>
      </c>
      <c r="F361" s="13" t="s">
        <v>135</v>
      </c>
      <c r="G361" s="3" t="s">
        <v>1353</v>
      </c>
      <c r="H361" s="12" t="s">
        <v>1354</v>
      </c>
      <c r="I361" s="15" t="s">
        <v>416</v>
      </c>
      <c r="J361" s="44" t="s">
        <v>1355</v>
      </c>
      <c r="K361" s="55" t="s">
        <v>1356</v>
      </c>
      <c r="L361" s="10">
        <v>0</v>
      </c>
      <c r="M361" s="10">
        <v>129969</v>
      </c>
      <c r="N361" s="10">
        <v>75000</v>
      </c>
      <c r="O36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204969</v>
      </c>
      <c r="P361" s="10">
        <v>0</v>
      </c>
      <c r="Q361" s="10">
        <v>32492</v>
      </c>
      <c r="R361" s="10">
        <v>18750</v>
      </c>
      <c r="S361" s="10">
        <f>SUM(Table3[[#This Row],[2nd Apportionment A-G Access Grant Res. Code 7412, PCA 25580]:[2nd Apportionment A-G Learning Loss Mitigation Grant Res. Code 7413, PCA 25635]])</f>
        <v>51242</v>
      </c>
    </row>
    <row r="362" spans="1:19" x14ac:dyDescent="0.2">
      <c r="A362" s="14" t="s">
        <v>4462</v>
      </c>
      <c r="B362" s="3" t="s">
        <v>120</v>
      </c>
      <c r="C362" s="3">
        <v>1</v>
      </c>
      <c r="D362" s="13" t="s">
        <v>3730</v>
      </c>
      <c r="E362" s="13" t="s">
        <v>121</v>
      </c>
      <c r="F362" s="13" t="s">
        <v>1042</v>
      </c>
      <c r="G362" s="3" t="s">
        <v>1357</v>
      </c>
      <c r="H362" s="12" t="s">
        <v>1358</v>
      </c>
      <c r="I362" s="15" t="s">
        <v>416</v>
      </c>
      <c r="J362" s="44" t="s">
        <v>1359</v>
      </c>
      <c r="K362" s="55" t="s">
        <v>1360</v>
      </c>
      <c r="L362" s="10">
        <v>75000</v>
      </c>
      <c r="M362" s="10">
        <v>0</v>
      </c>
      <c r="N362" s="10">
        <v>75000</v>
      </c>
      <c r="O36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62" s="10">
        <v>18750</v>
      </c>
      <c r="Q362" s="10">
        <v>0</v>
      </c>
      <c r="R362" s="10">
        <v>18750</v>
      </c>
      <c r="S362" s="10">
        <f>SUM(Table3[[#This Row],[2nd Apportionment A-G Access Grant Res. Code 7412, PCA 25580]:[2nd Apportionment A-G Learning Loss Mitigation Grant Res. Code 7413, PCA 25635]])</f>
        <v>37500</v>
      </c>
    </row>
    <row r="363" spans="1:19" ht="30" x14ac:dyDescent="0.2">
      <c r="A363" s="14" t="s">
        <v>4462</v>
      </c>
      <c r="B363" s="3" t="s">
        <v>120</v>
      </c>
      <c r="C363" s="3">
        <v>1</v>
      </c>
      <c r="D363" s="13" t="s">
        <v>3731</v>
      </c>
      <c r="E363" s="13" t="s">
        <v>121</v>
      </c>
      <c r="F363" s="13" t="s">
        <v>135</v>
      </c>
      <c r="G363" s="3" t="s">
        <v>1361</v>
      </c>
      <c r="H363" s="12" t="s">
        <v>1362</v>
      </c>
      <c r="I363" s="15" t="s">
        <v>416</v>
      </c>
      <c r="J363" s="44" t="s">
        <v>1363</v>
      </c>
      <c r="K363" s="55" t="s">
        <v>1364</v>
      </c>
      <c r="L363" s="10">
        <v>0</v>
      </c>
      <c r="M363" s="10">
        <v>359914</v>
      </c>
      <c r="N363" s="10">
        <v>75000</v>
      </c>
      <c r="O36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434914</v>
      </c>
      <c r="P363" s="10">
        <v>0</v>
      </c>
      <c r="Q363" s="10">
        <v>89978</v>
      </c>
      <c r="R363" s="10">
        <v>18750</v>
      </c>
      <c r="S363" s="10">
        <f>SUM(Table3[[#This Row],[2nd Apportionment A-G Access Grant Res. Code 7412, PCA 25580]:[2nd Apportionment A-G Learning Loss Mitigation Grant Res. Code 7413, PCA 25635]])</f>
        <v>108728</v>
      </c>
    </row>
    <row r="364" spans="1:19" ht="30" x14ac:dyDescent="0.2">
      <c r="A364" s="14" t="s">
        <v>4462</v>
      </c>
      <c r="B364" s="3" t="s">
        <v>120</v>
      </c>
      <c r="C364" s="3">
        <v>1</v>
      </c>
      <c r="D364" s="13" t="s">
        <v>3732</v>
      </c>
      <c r="E364" s="13" t="s">
        <v>121</v>
      </c>
      <c r="F364" s="13" t="s">
        <v>135</v>
      </c>
      <c r="G364" s="3" t="s">
        <v>1365</v>
      </c>
      <c r="H364" s="12" t="s">
        <v>1366</v>
      </c>
      <c r="I364" s="15" t="s">
        <v>416</v>
      </c>
      <c r="J364" s="44" t="s">
        <v>1367</v>
      </c>
      <c r="K364" s="55" t="s">
        <v>1368</v>
      </c>
      <c r="L364" s="10">
        <v>0</v>
      </c>
      <c r="M364" s="10">
        <v>157820</v>
      </c>
      <c r="N364" s="10">
        <v>75000</v>
      </c>
      <c r="O36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232820</v>
      </c>
      <c r="P364" s="10">
        <v>0</v>
      </c>
      <c r="Q364" s="10">
        <v>39455</v>
      </c>
      <c r="R364" s="10">
        <v>18750</v>
      </c>
      <c r="S364" s="10">
        <f>SUM(Table3[[#This Row],[2nd Apportionment A-G Access Grant Res. Code 7412, PCA 25580]:[2nd Apportionment A-G Learning Loss Mitigation Grant Res. Code 7413, PCA 25635]])</f>
        <v>58205</v>
      </c>
    </row>
    <row r="365" spans="1:19" ht="30" x14ac:dyDescent="0.2">
      <c r="A365" s="14" t="s">
        <v>4462</v>
      </c>
      <c r="B365" s="3" t="s">
        <v>120</v>
      </c>
      <c r="C365" s="3">
        <v>1</v>
      </c>
      <c r="D365" s="13" t="s">
        <v>3733</v>
      </c>
      <c r="E365" s="13" t="s">
        <v>121</v>
      </c>
      <c r="F365" s="13" t="s">
        <v>135</v>
      </c>
      <c r="G365" s="3" t="s">
        <v>1369</v>
      </c>
      <c r="H365" s="12" t="s">
        <v>1370</v>
      </c>
      <c r="I365" s="15" t="s">
        <v>416</v>
      </c>
      <c r="J365" s="44" t="s">
        <v>1371</v>
      </c>
      <c r="K365" s="55" t="s">
        <v>1372</v>
      </c>
      <c r="L365" s="10">
        <v>0</v>
      </c>
      <c r="M365" s="10">
        <v>306356</v>
      </c>
      <c r="N365" s="10">
        <v>75000</v>
      </c>
      <c r="O36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381356</v>
      </c>
      <c r="P365" s="10">
        <v>0</v>
      </c>
      <c r="Q365" s="10">
        <v>76589</v>
      </c>
      <c r="R365" s="10">
        <v>18750</v>
      </c>
      <c r="S365" s="10">
        <f>SUM(Table3[[#This Row],[2nd Apportionment A-G Access Grant Res. Code 7412, PCA 25580]:[2nd Apportionment A-G Learning Loss Mitigation Grant Res. Code 7413, PCA 25635]])</f>
        <v>95339</v>
      </c>
    </row>
    <row r="366" spans="1:19" x14ac:dyDescent="0.2">
      <c r="A366" s="14" t="s">
        <v>4462</v>
      </c>
      <c r="B366" s="3" t="s">
        <v>120</v>
      </c>
      <c r="C366" s="3">
        <v>1</v>
      </c>
      <c r="D366" s="13" t="s">
        <v>3734</v>
      </c>
      <c r="E366" s="13" t="s">
        <v>121</v>
      </c>
      <c r="F366" s="13" t="s">
        <v>135</v>
      </c>
      <c r="G366" s="3" t="s">
        <v>1373</v>
      </c>
      <c r="H366" s="12" t="s">
        <v>1374</v>
      </c>
      <c r="I366" s="15" t="s">
        <v>416</v>
      </c>
      <c r="J366" s="44" t="s">
        <v>1375</v>
      </c>
      <c r="K366" s="55" t="s">
        <v>1376</v>
      </c>
      <c r="L366" s="10">
        <v>0</v>
      </c>
      <c r="M366" s="10">
        <v>309926</v>
      </c>
      <c r="N366" s="10">
        <v>75000</v>
      </c>
      <c r="O36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384926</v>
      </c>
      <c r="P366" s="10">
        <v>0</v>
      </c>
      <c r="Q366" s="10">
        <v>77481</v>
      </c>
      <c r="R366" s="10">
        <v>18750</v>
      </c>
      <c r="S366" s="10">
        <f>SUM(Table3[[#This Row],[2nd Apportionment A-G Access Grant Res. Code 7412, PCA 25580]:[2nd Apportionment A-G Learning Loss Mitigation Grant Res. Code 7413, PCA 25635]])</f>
        <v>96231</v>
      </c>
    </row>
    <row r="367" spans="1:19" x14ac:dyDescent="0.2">
      <c r="A367" s="14" t="s">
        <v>4462</v>
      </c>
      <c r="B367" s="3" t="s">
        <v>120</v>
      </c>
      <c r="C367" s="3">
        <v>1</v>
      </c>
      <c r="D367" s="13" t="s">
        <v>3735</v>
      </c>
      <c r="E367" s="13" t="s">
        <v>121</v>
      </c>
      <c r="F367" s="13" t="s">
        <v>135</v>
      </c>
      <c r="G367" s="3" t="s">
        <v>1377</v>
      </c>
      <c r="H367" s="12" t="s">
        <v>1378</v>
      </c>
      <c r="I367" s="15" t="s">
        <v>416</v>
      </c>
      <c r="J367" s="44" t="s">
        <v>1379</v>
      </c>
      <c r="K367" s="55" t="s">
        <v>1380</v>
      </c>
      <c r="L367" s="10">
        <v>88032</v>
      </c>
      <c r="M367" s="10">
        <v>0</v>
      </c>
      <c r="N367" s="10">
        <v>75000</v>
      </c>
      <c r="O36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163032</v>
      </c>
      <c r="P367" s="10">
        <v>22008</v>
      </c>
      <c r="Q367" s="10">
        <v>0</v>
      </c>
      <c r="R367" s="10">
        <v>18750</v>
      </c>
      <c r="S367" s="10">
        <f>SUM(Table3[[#This Row],[2nd Apportionment A-G Access Grant Res. Code 7412, PCA 25580]:[2nd Apportionment A-G Learning Loss Mitigation Grant Res. Code 7413, PCA 25635]])</f>
        <v>40758</v>
      </c>
    </row>
    <row r="368" spans="1:19" x14ac:dyDescent="0.2">
      <c r="A368" s="14" t="s">
        <v>4462</v>
      </c>
      <c r="B368" s="3" t="s">
        <v>120</v>
      </c>
      <c r="C368" s="3">
        <v>1</v>
      </c>
      <c r="D368" s="13" t="s">
        <v>3736</v>
      </c>
      <c r="E368" s="13" t="s">
        <v>121</v>
      </c>
      <c r="F368" s="13" t="s">
        <v>135</v>
      </c>
      <c r="G368" s="3" t="s">
        <v>1381</v>
      </c>
      <c r="H368" s="12" t="s">
        <v>1382</v>
      </c>
      <c r="I368" s="15" t="s">
        <v>416</v>
      </c>
      <c r="J368" s="44" t="s">
        <v>1383</v>
      </c>
      <c r="K368" s="55" t="s">
        <v>1384</v>
      </c>
      <c r="L368" s="10">
        <v>0</v>
      </c>
      <c r="M368" s="10">
        <v>303499</v>
      </c>
      <c r="N368" s="10">
        <v>75000</v>
      </c>
      <c r="O36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378499</v>
      </c>
      <c r="P368" s="10">
        <v>0</v>
      </c>
      <c r="Q368" s="10">
        <v>75875</v>
      </c>
      <c r="R368" s="10">
        <v>18750</v>
      </c>
      <c r="S368" s="10">
        <f>SUM(Table3[[#This Row],[2nd Apportionment A-G Access Grant Res. Code 7412, PCA 25580]:[2nd Apportionment A-G Learning Loss Mitigation Grant Res. Code 7413, PCA 25635]])</f>
        <v>94625</v>
      </c>
    </row>
    <row r="369" spans="1:19" x14ac:dyDescent="0.2">
      <c r="A369" s="14" t="s">
        <v>4462</v>
      </c>
      <c r="B369" s="3" t="s">
        <v>120</v>
      </c>
      <c r="C369" s="3">
        <v>1</v>
      </c>
      <c r="D369" s="13" t="s">
        <v>3737</v>
      </c>
      <c r="E369" s="13" t="s">
        <v>121</v>
      </c>
      <c r="F369" s="13" t="s">
        <v>135</v>
      </c>
      <c r="G369" s="3" t="s">
        <v>1385</v>
      </c>
      <c r="H369" s="12" t="s">
        <v>1386</v>
      </c>
      <c r="I369" s="15" t="s">
        <v>416</v>
      </c>
      <c r="J369" s="44" t="s">
        <v>1387</v>
      </c>
      <c r="K369" s="55" t="s">
        <v>1388</v>
      </c>
      <c r="L369" s="10">
        <v>0</v>
      </c>
      <c r="M369" s="10">
        <v>394906</v>
      </c>
      <c r="N369" s="10">
        <v>75000</v>
      </c>
      <c r="O36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469906</v>
      </c>
      <c r="P369" s="10">
        <v>0</v>
      </c>
      <c r="Q369" s="10">
        <v>98726</v>
      </c>
      <c r="R369" s="10">
        <v>18750</v>
      </c>
      <c r="S369" s="10">
        <f>SUM(Table3[[#This Row],[2nd Apportionment A-G Access Grant Res. Code 7412, PCA 25580]:[2nd Apportionment A-G Learning Loss Mitigation Grant Res. Code 7413, PCA 25635]])</f>
        <v>117476</v>
      </c>
    </row>
    <row r="370" spans="1:19" x14ac:dyDescent="0.2">
      <c r="A370" s="14" t="s">
        <v>4462</v>
      </c>
      <c r="B370" s="3" t="s">
        <v>120</v>
      </c>
      <c r="C370" s="3">
        <v>1</v>
      </c>
      <c r="D370" s="13" t="s">
        <v>3738</v>
      </c>
      <c r="E370" s="13" t="s">
        <v>121</v>
      </c>
      <c r="F370" s="13" t="s">
        <v>135</v>
      </c>
      <c r="G370" s="3" t="s">
        <v>1389</v>
      </c>
      <c r="H370" s="12" t="s">
        <v>1390</v>
      </c>
      <c r="I370" s="15" t="s">
        <v>416</v>
      </c>
      <c r="J370" s="44" t="s">
        <v>1391</v>
      </c>
      <c r="K370" s="55" t="s">
        <v>1392</v>
      </c>
      <c r="L370" s="10">
        <v>345050</v>
      </c>
      <c r="M370" s="10">
        <v>0</v>
      </c>
      <c r="N370" s="10">
        <v>129358</v>
      </c>
      <c r="O37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474408</v>
      </c>
      <c r="P370" s="10">
        <v>86262</v>
      </c>
      <c r="Q370" s="10">
        <v>0</v>
      </c>
      <c r="R370" s="10">
        <v>32339</v>
      </c>
      <c r="S370" s="10">
        <f>SUM(Table3[[#This Row],[2nd Apportionment A-G Access Grant Res. Code 7412, PCA 25580]:[2nd Apportionment A-G Learning Loss Mitigation Grant Res. Code 7413, PCA 25635]])</f>
        <v>118601</v>
      </c>
    </row>
    <row r="371" spans="1:19" ht="30" x14ac:dyDescent="0.2">
      <c r="A371" s="14" t="s">
        <v>4462</v>
      </c>
      <c r="B371" s="3" t="s">
        <v>120</v>
      </c>
      <c r="C371" s="3">
        <v>1</v>
      </c>
      <c r="D371" s="13" t="s">
        <v>3739</v>
      </c>
      <c r="E371" s="13" t="s">
        <v>121</v>
      </c>
      <c r="F371" s="13" t="s">
        <v>135</v>
      </c>
      <c r="G371" s="3" t="s">
        <v>1393</v>
      </c>
      <c r="H371" s="12" t="s">
        <v>1394</v>
      </c>
      <c r="I371" s="15" t="s">
        <v>416</v>
      </c>
      <c r="J371" s="44" t="s">
        <v>1395</v>
      </c>
      <c r="K371" s="55" t="s">
        <v>1396</v>
      </c>
      <c r="L371" s="10">
        <v>0</v>
      </c>
      <c r="M371" s="10">
        <v>351345</v>
      </c>
      <c r="N371" s="10">
        <v>75000</v>
      </c>
      <c r="O37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426345</v>
      </c>
      <c r="P371" s="10">
        <v>0</v>
      </c>
      <c r="Q371" s="10">
        <v>87836</v>
      </c>
      <c r="R371" s="10">
        <v>18750</v>
      </c>
      <c r="S371" s="10">
        <f>SUM(Table3[[#This Row],[2nd Apportionment A-G Access Grant Res. Code 7412, PCA 25580]:[2nd Apportionment A-G Learning Loss Mitigation Grant Res. Code 7413, PCA 25635]])</f>
        <v>106586</v>
      </c>
    </row>
    <row r="372" spans="1:19" ht="30" x14ac:dyDescent="0.2">
      <c r="A372" s="14" t="s">
        <v>4462</v>
      </c>
      <c r="B372" s="3" t="s">
        <v>120</v>
      </c>
      <c r="C372" s="3">
        <v>1</v>
      </c>
      <c r="D372" s="13" t="s">
        <v>3740</v>
      </c>
      <c r="E372" s="13" t="s">
        <v>121</v>
      </c>
      <c r="F372" s="13" t="s">
        <v>135</v>
      </c>
      <c r="G372" s="3" t="s">
        <v>1397</v>
      </c>
      <c r="H372" s="12" t="s">
        <v>1398</v>
      </c>
      <c r="I372" s="15" t="s">
        <v>416</v>
      </c>
      <c r="J372" s="44" t="s">
        <v>1399</v>
      </c>
      <c r="K372" s="55" t="s">
        <v>1400</v>
      </c>
      <c r="L372" s="10">
        <v>75000</v>
      </c>
      <c r="M372" s="10">
        <v>0</v>
      </c>
      <c r="N372" s="10">
        <v>75000</v>
      </c>
      <c r="O37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72" s="10">
        <v>18750</v>
      </c>
      <c r="Q372" s="10">
        <v>0</v>
      </c>
      <c r="R372" s="10">
        <v>18750</v>
      </c>
      <c r="S372" s="10">
        <f>SUM(Table3[[#This Row],[2nd Apportionment A-G Access Grant Res. Code 7412, PCA 25580]:[2nd Apportionment A-G Learning Loss Mitigation Grant Res. Code 7413, PCA 25635]])</f>
        <v>37500</v>
      </c>
    </row>
    <row r="373" spans="1:19" ht="30" x14ac:dyDescent="0.2">
      <c r="A373" s="14" t="s">
        <v>4462</v>
      </c>
      <c r="B373" s="3" t="s">
        <v>120</v>
      </c>
      <c r="C373" s="3">
        <v>1</v>
      </c>
      <c r="D373" s="13" t="s">
        <v>3741</v>
      </c>
      <c r="E373" s="13" t="s">
        <v>121</v>
      </c>
      <c r="F373" s="13" t="s">
        <v>135</v>
      </c>
      <c r="G373" s="3" t="s">
        <v>1401</v>
      </c>
      <c r="H373" s="12" t="s">
        <v>1402</v>
      </c>
      <c r="I373" s="15" t="s">
        <v>416</v>
      </c>
      <c r="J373" s="44" t="s">
        <v>1403</v>
      </c>
      <c r="K373" s="55" t="s">
        <v>1404</v>
      </c>
      <c r="L373" s="10">
        <v>0</v>
      </c>
      <c r="M373" s="10">
        <v>397048</v>
      </c>
      <c r="N373" s="10">
        <v>75000</v>
      </c>
      <c r="O37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472048</v>
      </c>
      <c r="P373" s="10">
        <v>0</v>
      </c>
      <c r="Q373" s="10">
        <v>99262</v>
      </c>
      <c r="R373" s="10">
        <v>18750</v>
      </c>
      <c r="S373" s="10">
        <f>SUM(Table3[[#This Row],[2nd Apportionment A-G Access Grant Res. Code 7412, PCA 25580]:[2nd Apportionment A-G Learning Loss Mitigation Grant Res. Code 7413, PCA 25635]])</f>
        <v>118012</v>
      </c>
    </row>
    <row r="374" spans="1:19" x14ac:dyDescent="0.2">
      <c r="A374" s="14" t="s">
        <v>4462</v>
      </c>
      <c r="B374" s="3" t="s">
        <v>120</v>
      </c>
      <c r="C374" s="3">
        <v>1</v>
      </c>
      <c r="D374" s="13" t="s">
        <v>3742</v>
      </c>
      <c r="E374" s="13" t="s">
        <v>121</v>
      </c>
      <c r="F374" s="13" t="s">
        <v>1273</v>
      </c>
      <c r="G374" s="3" t="s">
        <v>1405</v>
      </c>
      <c r="H374" s="12" t="s">
        <v>1406</v>
      </c>
      <c r="I374" s="15" t="s">
        <v>416</v>
      </c>
      <c r="J374" s="44" t="s">
        <v>1407</v>
      </c>
      <c r="K374" s="55" t="s">
        <v>1408</v>
      </c>
      <c r="L374" s="10">
        <v>0</v>
      </c>
      <c r="M374" s="10">
        <v>584147</v>
      </c>
      <c r="N374" s="10">
        <v>86805</v>
      </c>
      <c r="O37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670952</v>
      </c>
      <c r="P374" s="10">
        <v>0</v>
      </c>
      <c r="Q374" s="10">
        <v>146037</v>
      </c>
      <c r="R374" s="10">
        <v>21701</v>
      </c>
      <c r="S374" s="10">
        <f>SUM(Table3[[#This Row],[2nd Apportionment A-G Access Grant Res. Code 7412, PCA 25580]:[2nd Apportionment A-G Learning Loss Mitigation Grant Res. Code 7413, PCA 25635]])</f>
        <v>167738</v>
      </c>
    </row>
    <row r="375" spans="1:19" x14ac:dyDescent="0.2">
      <c r="A375" s="14" t="s">
        <v>4462</v>
      </c>
      <c r="B375" s="3" t="s">
        <v>120</v>
      </c>
      <c r="C375" s="3">
        <v>1</v>
      </c>
      <c r="D375" s="13" t="s">
        <v>3743</v>
      </c>
      <c r="E375" s="13" t="s">
        <v>121</v>
      </c>
      <c r="F375" s="13" t="s">
        <v>135</v>
      </c>
      <c r="G375" s="3" t="s">
        <v>1409</v>
      </c>
      <c r="H375" s="12" t="s">
        <v>1410</v>
      </c>
      <c r="I375" s="15" t="s">
        <v>416</v>
      </c>
      <c r="J375" s="44" t="s">
        <v>1411</v>
      </c>
      <c r="K375" s="55" t="s">
        <v>1412</v>
      </c>
      <c r="L375" s="10">
        <v>0</v>
      </c>
      <c r="M375" s="10">
        <v>343490</v>
      </c>
      <c r="N375" s="10">
        <v>75000</v>
      </c>
      <c r="O37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418490</v>
      </c>
      <c r="P375" s="10">
        <v>0</v>
      </c>
      <c r="Q375" s="10">
        <v>85872</v>
      </c>
      <c r="R375" s="10">
        <v>18750</v>
      </c>
      <c r="S375" s="10">
        <f>SUM(Table3[[#This Row],[2nd Apportionment A-G Access Grant Res. Code 7412, PCA 25580]:[2nd Apportionment A-G Learning Loss Mitigation Grant Res. Code 7413, PCA 25635]])</f>
        <v>104622</v>
      </c>
    </row>
    <row r="376" spans="1:19" x14ac:dyDescent="0.2">
      <c r="A376" s="14" t="s">
        <v>4462</v>
      </c>
      <c r="B376" s="3" t="s">
        <v>120</v>
      </c>
      <c r="C376" s="3">
        <v>1</v>
      </c>
      <c r="D376" s="13" t="s">
        <v>3744</v>
      </c>
      <c r="E376" s="13" t="s">
        <v>121</v>
      </c>
      <c r="F376" s="13" t="s">
        <v>135</v>
      </c>
      <c r="G376" s="3" t="s">
        <v>1413</v>
      </c>
      <c r="H376" s="12" t="s">
        <v>1414</v>
      </c>
      <c r="I376" s="15" t="s">
        <v>416</v>
      </c>
      <c r="J376" s="44" t="s">
        <v>1415</v>
      </c>
      <c r="K376" s="55" t="s">
        <v>1416</v>
      </c>
      <c r="L376" s="10">
        <v>0</v>
      </c>
      <c r="M376" s="10">
        <v>354916</v>
      </c>
      <c r="N376" s="10">
        <v>75000</v>
      </c>
      <c r="O37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429916</v>
      </c>
      <c r="P376" s="10">
        <v>0</v>
      </c>
      <c r="Q376" s="10">
        <v>88729</v>
      </c>
      <c r="R376" s="10">
        <v>18750</v>
      </c>
      <c r="S376" s="10">
        <f>SUM(Table3[[#This Row],[2nd Apportionment A-G Access Grant Res. Code 7412, PCA 25580]:[2nd Apportionment A-G Learning Loss Mitigation Grant Res. Code 7413, PCA 25635]])</f>
        <v>107479</v>
      </c>
    </row>
    <row r="377" spans="1:19" x14ac:dyDescent="0.2">
      <c r="A377" s="14" t="s">
        <v>4462</v>
      </c>
      <c r="B377" s="3" t="s">
        <v>120</v>
      </c>
      <c r="C377" s="3">
        <v>1</v>
      </c>
      <c r="D377" s="13" t="s">
        <v>3745</v>
      </c>
      <c r="E377" s="13" t="s">
        <v>121</v>
      </c>
      <c r="F377" s="13" t="s">
        <v>982</v>
      </c>
      <c r="G377" s="3" t="s">
        <v>1417</v>
      </c>
      <c r="H377" s="12" t="s">
        <v>1418</v>
      </c>
      <c r="I377" s="15" t="s">
        <v>412</v>
      </c>
      <c r="J377" s="44" t="s">
        <v>982</v>
      </c>
      <c r="K377" s="55" t="s">
        <v>1419</v>
      </c>
      <c r="L377" s="10">
        <v>75000</v>
      </c>
      <c r="M377" s="10">
        <v>0</v>
      </c>
      <c r="N377" s="10">
        <v>75000</v>
      </c>
      <c r="O37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77" s="10">
        <v>18750</v>
      </c>
      <c r="Q377" s="10">
        <v>0</v>
      </c>
      <c r="R377" s="10">
        <v>18750</v>
      </c>
      <c r="S377" s="10">
        <f>SUM(Table3[[#This Row],[2nd Apportionment A-G Access Grant Res. Code 7412, PCA 25580]:[2nd Apportionment A-G Learning Loss Mitigation Grant Res. Code 7413, PCA 25635]])</f>
        <v>37500</v>
      </c>
    </row>
    <row r="378" spans="1:19" x14ac:dyDescent="0.2">
      <c r="A378" s="14" t="s">
        <v>4462</v>
      </c>
      <c r="B378" s="3" t="s">
        <v>120</v>
      </c>
      <c r="C378" s="3">
        <v>1</v>
      </c>
      <c r="D378" s="13" t="s">
        <v>3746</v>
      </c>
      <c r="E378" s="13" t="s">
        <v>121</v>
      </c>
      <c r="F378" s="13" t="s">
        <v>1048</v>
      </c>
      <c r="G378" s="3" t="s">
        <v>1420</v>
      </c>
      <c r="H378" s="12" t="s">
        <v>1421</v>
      </c>
      <c r="I378" s="15" t="s">
        <v>416</v>
      </c>
      <c r="J378" s="44" t="s">
        <v>1422</v>
      </c>
      <c r="K378" s="55" t="s">
        <v>1423</v>
      </c>
      <c r="L378" s="10">
        <v>754638</v>
      </c>
      <c r="M378" s="10">
        <v>0</v>
      </c>
      <c r="N378" s="10">
        <v>282911</v>
      </c>
      <c r="O37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1037549</v>
      </c>
      <c r="P378" s="10">
        <v>188659</v>
      </c>
      <c r="Q378" s="10">
        <v>0</v>
      </c>
      <c r="R378" s="10">
        <v>70728</v>
      </c>
      <c r="S378" s="10">
        <f>SUM(Table3[[#This Row],[2nd Apportionment A-G Access Grant Res. Code 7412, PCA 25580]:[2nd Apportionment A-G Learning Loss Mitigation Grant Res. Code 7413, PCA 25635]])</f>
        <v>259387</v>
      </c>
    </row>
    <row r="379" spans="1:19" x14ac:dyDescent="0.2">
      <c r="A379" s="14" t="s">
        <v>4462</v>
      </c>
      <c r="B379" s="3" t="s">
        <v>120</v>
      </c>
      <c r="C379" s="3">
        <v>1</v>
      </c>
      <c r="D379" s="13" t="s">
        <v>3747</v>
      </c>
      <c r="E379" s="13" t="s">
        <v>121</v>
      </c>
      <c r="F379" s="13" t="s">
        <v>135</v>
      </c>
      <c r="G379" s="3" t="s">
        <v>1424</v>
      </c>
      <c r="H379" s="12" t="s">
        <v>1425</v>
      </c>
      <c r="I379" s="15" t="s">
        <v>416</v>
      </c>
      <c r="J379" s="44" t="s">
        <v>1426</v>
      </c>
      <c r="K379" s="55" t="s">
        <v>1427</v>
      </c>
      <c r="L379" s="10">
        <v>75000</v>
      </c>
      <c r="M379" s="10">
        <v>0</v>
      </c>
      <c r="N379" s="10">
        <v>75000</v>
      </c>
      <c r="O37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79" s="10">
        <v>18750</v>
      </c>
      <c r="Q379" s="10">
        <v>0</v>
      </c>
      <c r="R379" s="10">
        <v>18750</v>
      </c>
      <c r="S379" s="10">
        <f>SUM(Table3[[#This Row],[2nd Apportionment A-G Access Grant Res. Code 7412, PCA 25580]:[2nd Apportionment A-G Learning Loss Mitigation Grant Res. Code 7413, PCA 25635]])</f>
        <v>37500</v>
      </c>
    </row>
    <row r="380" spans="1:19" x14ac:dyDescent="0.2">
      <c r="A380" s="14" t="s">
        <v>4462</v>
      </c>
      <c r="B380" s="3" t="s">
        <v>120</v>
      </c>
      <c r="C380" s="3">
        <v>1</v>
      </c>
      <c r="D380" s="13" t="s">
        <v>3748</v>
      </c>
      <c r="E380" s="13" t="s">
        <v>121</v>
      </c>
      <c r="F380" s="13" t="s">
        <v>135</v>
      </c>
      <c r="G380" s="3" t="s">
        <v>1428</v>
      </c>
      <c r="H380" s="12" t="s">
        <v>1429</v>
      </c>
      <c r="I380" s="15" t="s">
        <v>416</v>
      </c>
      <c r="J380" s="44" t="s">
        <v>1430</v>
      </c>
      <c r="K380" s="55" t="s">
        <v>1431</v>
      </c>
      <c r="L380" s="10">
        <v>0</v>
      </c>
      <c r="M380" s="10">
        <v>358486</v>
      </c>
      <c r="N380" s="10">
        <v>75000</v>
      </c>
      <c r="O38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433486</v>
      </c>
      <c r="P380" s="10">
        <v>0</v>
      </c>
      <c r="Q380" s="10">
        <v>89621</v>
      </c>
      <c r="R380" s="10">
        <v>18750</v>
      </c>
      <c r="S380" s="10">
        <f>SUM(Table3[[#This Row],[2nd Apportionment A-G Access Grant Res. Code 7412, PCA 25580]:[2nd Apportionment A-G Learning Loss Mitigation Grant Res. Code 7413, PCA 25635]])</f>
        <v>108371</v>
      </c>
    </row>
    <row r="381" spans="1:19" x14ac:dyDescent="0.2">
      <c r="A381" s="14" t="s">
        <v>4462</v>
      </c>
      <c r="B381" s="3" t="s">
        <v>120</v>
      </c>
      <c r="C381" s="3">
        <v>1</v>
      </c>
      <c r="D381" s="13" t="s">
        <v>3749</v>
      </c>
      <c r="E381" s="13" t="s">
        <v>121</v>
      </c>
      <c r="F381" s="13" t="s">
        <v>135</v>
      </c>
      <c r="G381" s="3" t="s">
        <v>1432</v>
      </c>
      <c r="H381" s="12" t="s">
        <v>1433</v>
      </c>
      <c r="I381" s="15" t="s">
        <v>416</v>
      </c>
      <c r="J381" s="44" t="s">
        <v>1434</v>
      </c>
      <c r="K381" s="55" t="s">
        <v>1435</v>
      </c>
      <c r="L381" s="10">
        <v>0</v>
      </c>
      <c r="M381" s="10">
        <v>318496</v>
      </c>
      <c r="N381" s="10">
        <v>75000</v>
      </c>
      <c r="O38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393496</v>
      </c>
      <c r="P381" s="10">
        <v>0</v>
      </c>
      <c r="Q381" s="10">
        <v>79624</v>
      </c>
      <c r="R381" s="10">
        <v>18750</v>
      </c>
      <c r="S381" s="10">
        <f>SUM(Table3[[#This Row],[2nd Apportionment A-G Access Grant Res. Code 7412, PCA 25580]:[2nd Apportionment A-G Learning Loss Mitigation Grant Res. Code 7413, PCA 25635]])</f>
        <v>98374</v>
      </c>
    </row>
    <row r="382" spans="1:19" x14ac:dyDescent="0.2">
      <c r="A382" s="14" t="s">
        <v>4462</v>
      </c>
      <c r="B382" s="3" t="s">
        <v>120</v>
      </c>
      <c r="C382" s="3">
        <v>1</v>
      </c>
      <c r="D382" s="13" t="s">
        <v>3750</v>
      </c>
      <c r="E382" s="13" t="s">
        <v>121</v>
      </c>
      <c r="F382" s="13" t="s">
        <v>994</v>
      </c>
      <c r="G382" s="3" t="s">
        <v>1436</v>
      </c>
      <c r="H382" s="12" t="s">
        <v>1437</v>
      </c>
      <c r="I382" s="15" t="s">
        <v>416</v>
      </c>
      <c r="J382" s="44" t="s">
        <v>1438</v>
      </c>
      <c r="K382" s="55" t="s">
        <v>1439</v>
      </c>
      <c r="L382" s="10">
        <v>0</v>
      </c>
      <c r="M382" s="10">
        <v>62842</v>
      </c>
      <c r="N382" s="10">
        <v>9338</v>
      </c>
      <c r="O38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72180</v>
      </c>
      <c r="P382" s="10">
        <v>0</v>
      </c>
      <c r="Q382" s="10">
        <v>15710</v>
      </c>
      <c r="R382" s="10">
        <v>2334</v>
      </c>
      <c r="S382" s="10">
        <f>SUM(Table3[[#This Row],[2nd Apportionment A-G Access Grant Res. Code 7412, PCA 25580]:[2nd Apportionment A-G Learning Loss Mitigation Grant Res. Code 7413, PCA 25635]])</f>
        <v>18044</v>
      </c>
    </row>
    <row r="383" spans="1:19" x14ac:dyDescent="0.2">
      <c r="A383" s="14" t="s">
        <v>4462</v>
      </c>
      <c r="B383" s="3" t="s">
        <v>120</v>
      </c>
      <c r="C383" s="3">
        <v>1</v>
      </c>
      <c r="D383" s="13" t="s">
        <v>3751</v>
      </c>
      <c r="E383" s="13" t="s">
        <v>121</v>
      </c>
      <c r="F383" s="13" t="s">
        <v>994</v>
      </c>
      <c r="G383" s="3" t="s">
        <v>1440</v>
      </c>
      <c r="H383" s="12" t="s">
        <v>1441</v>
      </c>
      <c r="I383" s="15" t="s">
        <v>416</v>
      </c>
      <c r="J383" s="44" t="s">
        <v>1442</v>
      </c>
      <c r="K383" s="55" t="s">
        <v>1443</v>
      </c>
      <c r="L383" s="10">
        <v>44724</v>
      </c>
      <c r="M383" s="10">
        <v>0</v>
      </c>
      <c r="N383" s="10">
        <v>16767</v>
      </c>
      <c r="O38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61491</v>
      </c>
      <c r="P383" s="10">
        <v>11181</v>
      </c>
      <c r="Q383" s="10">
        <v>0</v>
      </c>
      <c r="R383" s="10">
        <v>4192</v>
      </c>
      <c r="S383" s="10">
        <f>SUM(Table3[[#This Row],[2nd Apportionment A-G Access Grant Res. Code 7412, PCA 25580]:[2nd Apportionment A-G Learning Loss Mitigation Grant Res. Code 7413, PCA 25635]])</f>
        <v>15373</v>
      </c>
    </row>
    <row r="384" spans="1:19" x14ac:dyDescent="0.2">
      <c r="A384" s="14" t="s">
        <v>4462</v>
      </c>
      <c r="B384" s="3" t="s">
        <v>120</v>
      </c>
      <c r="C384" s="3">
        <v>1</v>
      </c>
      <c r="D384" s="13" t="s">
        <v>3752</v>
      </c>
      <c r="E384" s="13" t="s">
        <v>121</v>
      </c>
      <c r="F384" s="13" t="s">
        <v>135</v>
      </c>
      <c r="G384" s="3" t="s">
        <v>1444</v>
      </c>
      <c r="H384" s="12" t="s">
        <v>1445</v>
      </c>
      <c r="I384" s="15" t="s">
        <v>412</v>
      </c>
      <c r="J384" s="44" t="s">
        <v>135</v>
      </c>
      <c r="K384" s="55" t="s">
        <v>1446</v>
      </c>
      <c r="L384" s="10">
        <v>0</v>
      </c>
      <c r="M384" s="10">
        <v>1371817</v>
      </c>
      <c r="N384" s="10">
        <v>203853</v>
      </c>
      <c r="O38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1575670</v>
      </c>
      <c r="P384" s="10">
        <v>0</v>
      </c>
      <c r="Q384" s="10">
        <v>342954</v>
      </c>
      <c r="R384" s="10">
        <v>50963</v>
      </c>
      <c r="S384" s="10">
        <f>SUM(Table3[[#This Row],[2nd Apportionment A-G Access Grant Res. Code 7412, PCA 25580]:[2nd Apportionment A-G Learning Loss Mitigation Grant Res. Code 7413, PCA 25635]])</f>
        <v>393917</v>
      </c>
    </row>
    <row r="385" spans="1:19" x14ac:dyDescent="0.2">
      <c r="A385" s="14" t="s">
        <v>4462</v>
      </c>
      <c r="B385" s="3" t="s">
        <v>120</v>
      </c>
      <c r="C385" s="3">
        <v>1</v>
      </c>
      <c r="D385" s="13" t="s">
        <v>3753</v>
      </c>
      <c r="E385" s="13" t="s">
        <v>121</v>
      </c>
      <c r="F385" s="13" t="s">
        <v>135</v>
      </c>
      <c r="G385" s="3" t="s">
        <v>1447</v>
      </c>
      <c r="H385" s="12" t="s">
        <v>1448</v>
      </c>
      <c r="I385" s="15" t="s">
        <v>412</v>
      </c>
      <c r="J385" s="44" t="s">
        <v>135</v>
      </c>
      <c r="K385" s="55" t="s">
        <v>1449</v>
      </c>
      <c r="L385" s="10">
        <v>0</v>
      </c>
      <c r="M385" s="10">
        <v>1018329</v>
      </c>
      <c r="N385" s="10">
        <v>151324</v>
      </c>
      <c r="O38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1169653</v>
      </c>
      <c r="P385" s="10">
        <v>0</v>
      </c>
      <c r="Q385" s="10">
        <v>254582</v>
      </c>
      <c r="R385" s="10">
        <v>37831</v>
      </c>
      <c r="S385" s="10">
        <f>SUM(Table3[[#This Row],[2nd Apportionment A-G Access Grant Res. Code 7412, PCA 25580]:[2nd Apportionment A-G Learning Loss Mitigation Grant Res. Code 7413, PCA 25635]])</f>
        <v>292413</v>
      </c>
    </row>
    <row r="386" spans="1:19" x14ac:dyDescent="0.2">
      <c r="A386" s="14" t="s">
        <v>4462</v>
      </c>
      <c r="B386" s="3" t="s">
        <v>120</v>
      </c>
      <c r="C386" s="3">
        <v>1</v>
      </c>
      <c r="D386" s="13" t="s">
        <v>3754</v>
      </c>
      <c r="E386" s="13" t="s">
        <v>121</v>
      </c>
      <c r="F386" s="13" t="s">
        <v>135</v>
      </c>
      <c r="G386" s="3" t="s">
        <v>1450</v>
      </c>
      <c r="H386" s="12" t="s">
        <v>1451</v>
      </c>
      <c r="I386" s="15" t="s">
        <v>412</v>
      </c>
      <c r="J386" s="44" t="s">
        <v>135</v>
      </c>
      <c r="K386" s="55" t="s">
        <v>1452</v>
      </c>
      <c r="L386" s="10">
        <v>313914</v>
      </c>
      <c r="M386" s="10">
        <v>0</v>
      </c>
      <c r="N386" s="10">
        <v>117685</v>
      </c>
      <c r="O38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431599</v>
      </c>
      <c r="P386" s="10">
        <v>78478</v>
      </c>
      <c r="Q386" s="10">
        <v>0</v>
      </c>
      <c r="R386" s="10">
        <v>29421</v>
      </c>
      <c r="S386" s="10">
        <f>SUM(Table3[[#This Row],[2nd Apportionment A-G Access Grant Res. Code 7412, PCA 25580]:[2nd Apportionment A-G Learning Loss Mitigation Grant Res. Code 7413, PCA 25635]])</f>
        <v>107899</v>
      </c>
    </row>
    <row r="387" spans="1:19" x14ac:dyDescent="0.2">
      <c r="A387" s="14" t="s">
        <v>4462</v>
      </c>
      <c r="B387" s="3" t="s">
        <v>120</v>
      </c>
      <c r="C387" s="3">
        <v>1</v>
      </c>
      <c r="D387" s="13" t="s">
        <v>3755</v>
      </c>
      <c r="E387" s="13" t="s">
        <v>121</v>
      </c>
      <c r="F387" s="13" t="s">
        <v>1054</v>
      </c>
      <c r="G387" s="3" t="s">
        <v>1453</v>
      </c>
      <c r="H387" s="12" t="s">
        <v>1454</v>
      </c>
      <c r="I387" s="15" t="s">
        <v>416</v>
      </c>
      <c r="J387" s="44" t="s">
        <v>1455</v>
      </c>
      <c r="K387" s="55" t="s">
        <v>1456</v>
      </c>
      <c r="L387" s="10">
        <v>0</v>
      </c>
      <c r="M387" s="10">
        <v>0</v>
      </c>
      <c r="N387" s="10">
        <v>2122</v>
      </c>
      <c r="O38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2122</v>
      </c>
      <c r="P387" s="10">
        <v>0</v>
      </c>
      <c r="Q387" s="10">
        <v>0</v>
      </c>
      <c r="R387" s="10">
        <v>530</v>
      </c>
      <c r="S387" s="10">
        <f>SUM(Table3[[#This Row],[2nd Apportionment A-G Access Grant Res. Code 7412, PCA 25580]:[2nd Apportionment A-G Learning Loss Mitigation Grant Res. Code 7413, PCA 25635]])</f>
        <v>530</v>
      </c>
    </row>
    <row r="388" spans="1:19" x14ac:dyDescent="0.2">
      <c r="A388" s="14" t="s">
        <v>4462</v>
      </c>
      <c r="B388" s="3" t="s">
        <v>120</v>
      </c>
      <c r="C388" s="3">
        <v>1</v>
      </c>
      <c r="D388" s="13" t="s">
        <v>3756</v>
      </c>
      <c r="E388" s="13" t="s">
        <v>121</v>
      </c>
      <c r="F388" s="13" t="s">
        <v>1006</v>
      </c>
      <c r="G388" s="3" t="s">
        <v>1457</v>
      </c>
      <c r="H388" s="12" t="s">
        <v>1458</v>
      </c>
      <c r="I388" s="15" t="s">
        <v>416</v>
      </c>
      <c r="J388" s="44" t="s">
        <v>1459</v>
      </c>
      <c r="K388" s="55" t="s">
        <v>1460</v>
      </c>
      <c r="L388" s="10">
        <v>0</v>
      </c>
      <c r="M388" s="10">
        <v>75000</v>
      </c>
      <c r="N388" s="10">
        <v>75000</v>
      </c>
      <c r="O38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88" s="10">
        <v>0</v>
      </c>
      <c r="Q388" s="10">
        <v>18750</v>
      </c>
      <c r="R388" s="10">
        <v>18750</v>
      </c>
      <c r="S388" s="10">
        <f>SUM(Table3[[#This Row],[2nd Apportionment A-G Access Grant Res. Code 7412, PCA 25580]:[2nd Apportionment A-G Learning Loss Mitigation Grant Res. Code 7413, PCA 25635]])</f>
        <v>37500</v>
      </c>
    </row>
    <row r="389" spans="1:19" x14ac:dyDescent="0.2">
      <c r="A389" s="14" t="s">
        <v>4462</v>
      </c>
      <c r="B389" s="3" t="s">
        <v>120</v>
      </c>
      <c r="C389" s="3">
        <v>1</v>
      </c>
      <c r="D389" s="13" t="s">
        <v>3757</v>
      </c>
      <c r="E389" s="13" t="s">
        <v>121</v>
      </c>
      <c r="F389" s="13" t="s">
        <v>1048</v>
      </c>
      <c r="G389" s="3" t="s">
        <v>1461</v>
      </c>
      <c r="H389" s="12" t="s">
        <v>1462</v>
      </c>
      <c r="I389" s="15" t="s">
        <v>416</v>
      </c>
      <c r="J389" s="44" t="s">
        <v>1463</v>
      </c>
      <c r="K389" s="55" t="s">
        <v>1464</v>
      </c>
      <c r="L389" s="10">
        <v>33684</v>
      </c>
      <c r="M389" s="10">
        <v>0</v>
      </c>
      <c r="N389" s="10">
        <v>12628</v>
      </c>
      <c r="O38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46312</v>
      </c>
      <c r="P389" s="10">
        <v>8421</v>
      </c>
      <c r="Q389" s="10">
        <v>0</v>
      </c>
      <c r="R389" s="10">
        <v>3157</v>
      </c>
      <c r="S389" s="10">
        <f>SUM(Table3[[#This Row],[2nd Apportionment A-G Access Grant Res. Code 7412, PCA 25580]:[2nd Apportionment A-G Learning Loss Mitigation Grant Res. Code 7413, PCA 25635]])</f>
        <v>11578</v>
      </c>
    </row>
    <row r="390" spans="1:19" x14ac:dyDescent="0.2">
      <c r="A390" s="14" t="s">
        <v>4462</v>
      </c>
      <c r="B390" s="3" t="s">
        <v>120</v>
      </c>
      <c r="C390" s="3">
        <v>1</v>
      </c>
      <c r="D390" s="13" t="s">
        <v>3758</v>
      </c>
      <c r="E390" s="13" t="s">
        <v>121</v>
      </c>
      <c r="F390" s="13" t="s">
        <v>135</v>
      </c>
      <c r="G390" s="3" t="s">
        <v>1465</v>
      </c>
      <c r="H390" s="12" t="s">
        <v>1466</v>
      </c>
      <c r="I390" s="15" t="s">
        <v>416</v>
      </c>
      <c r="J390" s="44" t="s">
        <v>1467</v>
      </c>
      <c r="K390" s="55" t="s">
        <v>1468</v>
      </c>
      <c r="L390" s="10">
        <v>0</v>
      </c>
      <c r="M390" s="10">
        <v>289931</v>
      </c>
      <c r="N390" s="10">
        <v>75000</v>
      </c>
      <c r="O39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364931</v>
      </c>
      <c r="P390" s="10">
        <v>0</v>
      </c>
      <c r="Q390" s="10">
        <v>72483</v>
      </c>
      <c r="R390" s="10">
        <v>18750</v>
      </c>
      <c r="S390" s="10">
        <f>SUM(Table3[[#This Row],[2nd Apportionment A-G Access Grant Res. Code 7412, PCA 25580]:[2nd Apportionment A-G Learning Loss Mitigation Grant Res. Code 7413, PCA 25635]])</f>
        <v>91233</v>
      </c>
    </row>
    <row r="391" spans="1:19" x14ac:dyDescent="0.2">
      <c r="A391" s="14" t="s">
        <v>4462</v>
      </c>
      <c r="B391" s="3" t="s">
        <v>120</v>
      </c>
      <c r="C391" s="3">
        <v>1</v>
      </c>
      <c r="D391" s="13" t="s">
        <v>3759</v>
      </c>
      <c r="E391" s="13" t="s">
        <v>121</v>
      </c>
      <c r="F391" s="13" t="s">
        <v>1022</v>
      </c>
      <c r="G391" s="3" t="s">
        <v>1469</v>
      </c>
      <c r="H391" s="12" t="s">
        <v>1470</v>
      </c>
      <c r="I391" s="15" t="s">
        <v>416</v>
      </c>
      <c r="J391" s="44" t="s">
        <v>1471</v>
      </c>
      <c r="K391" s="55" t="s">
        <v>1472</v>
      </c>
      <c r="L391" s="10">
        <v>75000</v>
      </c>
      <c r="M391" s="10">
        <v>0</v>
      </c>
      <c r="N391" s="10">
        <v>75000</v>
      </c>
      <c r="O39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91" s="10">
        <v>18750</v>
      </c>
      <c r="Q391" s="10">
        <v>0</v>
      </c>
      <c r="R391" s="10">
        <v>18750</v>
      </c>
      <c r="S391" s="10">
        <f>SUM(Table3[[#This Row],[2nd Apportionment A-G Access Grant Res. Code 7412, PCA 25580]:[2nd Apportionment A-G Learning Loss Mitigation Grant Res. Code 7413, PCA 25635]])</f>
        <v>37500</v>
      </c>
    </row>
    <row r="392" spans="1:19" ht="30" x14ac:dyDescent="0.2">
      <c r="A392" s="14" t="s">
        <v>4462</v>
      </c>
      <c r="B392" s="3" t="s">
        <v>120</v>
      </c>
      <c r="C392" s="3">
        <v>1</v>
      </c>
      <c r="D392" s="13" t="s">
        <v>3760</v>
      </c>
      <c r="E392" s="13" t="s">
        <v>121</v>
      </c>
      <c r="F392" s="13" t="s">
        <v>135</v>
      </c>
      <c r="G392" s="3" t="s">
        <v>1473</v>
      </c>
      <c r="H392" s="12" t="s">
        <v>1474</v>
      </c>
      <c r="I392" s="15" t="s">
        <v>416</v>
      </c>
      <c r="J392" s="44" t="s">
        <v>1475</v>
      </c>
      <c r="K392" s="55" t="s">
        <v>1476</v>
      </c>
      <c r="L392" s="10">
        <v>0</v>
      </c>
      <c r="M392" s="10">
        <v>75000</v>
      </c>
      <c r="N392" s="10">
        <v>75000</v>
      </c>
      <c r="O39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92" s="10">
        <v>0</v>
      </c>
      <c r="Q392" s="10">
        <v>18750</v>
      </c>
      <c r="R392" s="10">
        <v>18750</v>
      </c>
      <c r="S392" s="10">
        <f>SUM(Table3[[#This Row],[2nd Apportionment A-G Access Grant Res. Code 7412, PCA 25580]:[2nd Apportionment A-G Learning Loss Mitigation Grant Res. Code 7413, PCA 25635]])</f>
        <v>37500</v>
      </c>
    </row>
    <row r="393" spans="1:19" x14ac:dyDescent="0.2">
      <c r="A393" s="14" t="s">
        <v>4462</v>
      </c>
      <c r="B393" s="3" t="s">
        <v>120</v>
      </c>
      <c r="C393" s="3">
        <v>1</v>
      </c>
      <c r="D393" s="13" t="s">
        <v>3761</v>
      </c>
      <c r="E393" s="13" t="s">
        <v>121</v>
      </c>
      <c r="F393" s="13" t="s">
        <v>1054</v>
      </c>
      <c r="G393" s="3" t="s">
        <v>1477</v>
      </c>
      <c r="H393" s="12" t="s">
        <v>1478</v>
      </c>
      <c r="I393" s="15" t="s">
        <v>416</v>
      </c>
      <c r="J393" s="44" t="s">
        <v>1479</v>
      </c>
      <c r="K393" s="55" t="s">
        <v>1480</v>
      </c>
      <c r="L393" s="10">
        <v>0</v>
      </c>
      <c r="M393" s="10">
        <v>179957</v>
      </c>
      <c r="N393" s="10">
        <v>26742</v>
      </c>
      <c r="O39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206699</v>
      </c>
      <c r="P393" s="10">
        <v>0</v>
      </c>
      <c r="Q393" s="10">
        <v>44989</v>
      </c>
      <c r="R393" s="10">
        <v>6685</v>
      </c>
      <c r="S393" s="10">
        <f>SUM(Table3[[#This Row],[2nd Apportionment A-G Access Grant Res. Code 7412, PCA 25580]:[2nd Apportionment A-G Learning Loss Mitigation Grant Res. Code 7413, PCA 25635]])</f>
        <v>51674</v>
      </c>
    </row>
    <row r="394" spans="1:19" x14ac:dyDescent="0.2">
      <c r="A394" s="14" t="s">
        <v>4462</v>
      </c>
      <c r="B394" s="3" t="s">
        <v>120</v>
      </c>
      <c r="C394" s="3">
        <v>1</v>
      </c>
      <c r="D394" s="13" t="s">
        <v>3762</v>
      </c>
      <c r="E394" s="13" t="s">
        <v>121</v>
      </c>
      <c r="F394" s="13" t="s">
        <v>1048</v>
      </c>
      <c r="G394" s="3" t="s">
        <v>1481</v>
      </c>
      <c r="H394" s="12" t="s">
        <v>1482</v>
      </c>
      <c r="I394" s="15" t="s">
        <v>416</v>
      </c>
      <c r="J394" s="44" t="s">
        <v>1483</v>
      </c>
      <c r="K394" s="55" t="s">
        <v>1484</v>
      </c>
      <c r="L394" s="10">
        <v>0</v>
      </c>
      <c r="M394" s="10">
        <v>51416</v>
      </c>
      <c r="N394" s="10">
        <v>7641</v>
      </c>
      <c r="O39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59057</v>
      </c>
      <c r="P394" s="10">
        <v>0</v>
      </c>
      <c r="Q394" s="10">
        <v>12854</v>
      </c>
      <c r="R394" s="10">
        <v>1910</v>
      </c>
      <c r="S394" s="10">
        <f>SUM(Table3[[#This Row],[2nd Apportionment A-G Access Grant Res. Code 7412, PCA 25580]:[2nd Apportionment A-G Learning Loss Mitigation Grant Res. Code 7413, PCA 25635]])</f>
        <v>14764</v>
      </c>
    </row>
    <row r="395" spans="1:19" x14ac:dyDescent="0.2">
      <c r="A395" s="14" t="s">
        <v>4462</v>
      </c>
      <c r="B395" s="3" t="s">
        <v>120</v>
      </c>
      <c r="C395" s="3">
        <v>1</v>
      </c>
      <c r="D395" s="13" t="s">
        <v>3763</v>
      </c>
      <c r="E395" s="13" t="s">
        <v>121</v>
      </c>
      <c r="F395" s="13" t="s">
        <v>1048</v>
      </c>
      <c r="G395" s="3" t="s">
        <v>1485</v>
      </c>
      <c r="H395" s="12" t="s">
        <v>1486</v>
      </c>
      <c r="I395" s="15" t="s">
        <v>416</v>
      </c>
      <c r="J395" s="44" t="s">
        <v>1487</v>
      </c>
      <c r="K395" s="55" t="s">
        <v>1488</v>
      </c>
      <c r="L395" s="10">
        <v>53215</v>
      </c>
      <c r="M395" s="10">
        <v>0</v>
      </c>
      <c r="N395" s="10">
        <v>19950</v>
      </c>
      <c r="O39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73165</v>
      </c>
      <c r="P395" s="10">
        <v>13304</v>
      </c>
      <c r="Q395" s="10">
        <v>0</v>
      </c>
      <c r="R395" s="10">
        <v>4987</v>
      </c>
      <c r="S395" s="10">
        <f>SUM(Table3[[#This Row],[2nd Apportionment A-G Access Grant Res. Code 7412, PCA 25580]:[2nd Apportionment A-G Learning Loss Mitigation Grant Res. Code 7413, PCA 25635]])</f>
        <v>18291</v>
      </c>
    </row>
    <row r="396" spans="1:19" x14ac:dyDescent="0.2">
      <c r="A396" s="14" t="s">
        <v>4462</v>
      </c>
      <c r="B396" s="3" t="s">
        <v>120</v>
      </c>
      <c r="C396" s="3">
        <v>1</v>
      </c>
      <c r="D396" s="13" t="s">
        <v>3764</v>
      </c>
      <c r="E396" s="13" t="s">
        <v>121</v>
      </c>
      <c r="F396" s="13" t="s">
        <v>1048</v>
      </c>
      <c r="G396" s="3" t="s">
        <v>1489</v>
      </c>
      <c r="H396" s="12" t="s">
        <v>1490</v>
      </c>
      <c r="I396" s="15" t="s">
        <v>416</v>
      </c>
      <c r="J396" s="44" t="s">
        <v>1491</v>
      </c>
      <c r="K396" s="55" t="s">
        <v>1492</v>
      </c>
      <c r="L396" s="10">
        <v>75000</v>
      </c>
      <c r="M396" s="10">
        <v>0</v>
      </c>
      <c r="N396" s="10">
        <v>75000</v>
      </c>
      <c r="O39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96" s="10">
        <v>18750</v>
      </c>
      <c r="Q396" s="10">
        <v>0</v>
      </c>
      <c r="R396" s="10">
        <v>18750</v>
      </c>
      <c r="S396" s="10">
        <f>SUM(Table3[[#This Row],[2nd Apportionment A-G Access Grant Res. Code 7412, PCA 25580]:[2nd Apportionment A-G Learning Loss Mitigation Grant Res. Code 7413, PCA 25635]])</f>
        <v>37500</v>
      </c>
    </row>
    <row r="397" spans="1:19" x14ac:dyDescent="0.2">
      <c r="A397" s="14" t="s">
        <v>4462</v>
      </c>
      <c r="B397" s="3" t="s">
        <v>120</v>
      </c>
      <c r="C397" s="3">
        <v>1</v>
      </c>
      <c r="D397" s="13" t="s">
        <v>3765</v>
      </c>
      <c r="E397" s="13" t="s">
        <v>121</v>
      </c>
      <c r="F397" s="13" t="s">
        <v>135</v>
      </c>
      <c r="G397" s="3" t="s">
        <v>1493</v>
      </c>
      <c r="H397" s="12" t="s">
        <v>1494</v>
      </c>
      <c r="I397" s="15" t="s">
        <v>416</v>
      </c>
      <c r="J397" s="44" t="s">
        <v>1495</v>
      </c>
      <c r="K397" s="55" t="s">
        <v>1496</v>
      </c>
      <c r="L397" s="10">
        <v>0</v>
      </c>
      <c r="M397" s="10">
        <v>245656</v>
      </c>
      <c r="N397" s="10">
        <v>75000</v>
      </c>
      <c r="O39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320656</v>
      </c>
      <c r="P397" s="10">
        <v>0</v>
      </c>
      <c r="Q397" s="10">
        <v>61414</v>
      </c>
      <c r="R397" s="10">
        <v>18750</v>
      </c>
      <c r="S397" s="10">
        <f>SUM(Table3[[#This Row],[2nd Apportionment A-G Access Grant Res. Code 7412, PCA 25580]:[2nd Apportionment A-G Learning Loss Mitigation Grant Res. Code 7413, PCA 25635]])</f>
        <v>80164</v>
      </c>
    </row>
    <row r="398" spans="1:19" ht="30" x14ac:dyDescent="0.2">
      <c r="A398" s="14" t="s">
        <v>4462</v>
      </c>
      <c r="B398" s="3" t="s">
        <v>120</v>
      </c>
      <c r="C398" s="3">
        <v>1</v>
      </c>
      <c r="D398" s="13" t="s">
        <v>3766</v>
      </c>
      <c r="E398" s="13" t="s">
        <v>121</v>
      </c>
      <c r="F398" s="13" t="s">
        <v>135</v>
      </c>
      <c r="G398" s="3" t="s">
        <v>1497</v>
      </c>
      <c r="H398" s="12" t="s">
        <v>1498</v>
      </c>
      <c r="I398" s="15" t="s">
        <v>416</v>
      </c>
      <c r="J398" s="44" t="s">
        <v>1499</v>
      </c>
      <c r="K398" s="55" t="s">
        <v>1500</v>
      </c>
      <c r="L398" s="10">
        <v>0</v>
      </c>
      <c r="M398" s="10">
        <v>134254</v>
      </c>
      <c r="N398" s="10">
        <v>75000</v>
      </c>
      <c r="O39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209254</v>
      </c>
      <c r="P398" s="10">
        <v>0</v>
      </c>
      <c r="Q398" s="10">
        <v>33563</v>
      </c>
      <c r="R398" s="10">
        <v>18750</v>
      </c>
      <c r="S398" s="10">
        <f>SUM(Table3[[#This Row],[2nd Apportionment A-G Access Grant Res. Code 7412, PCA 25580]:[2nd Apportionment A-G Learning Loss Mitigation Grant Res. Code 7413, PCA 25635]])</f>
        <v>52313</v>
      </c>
    </row>
    <row r="399" spans="1:19" x14ac:dyDescent="0.2">
      <c r="A399" s="14" t="s">
        <v>4462</v>
      </c>
      <c r="B399" s="3" t="s">
        <v>120</v>
      </c>
      <c r="C399" s="3">
        <v>1</v>
      </c>
      <c r="D399" s="13" t="s">
        <v>3767</v>
      </c>
      <c r="E399" s="13" t="s">
        <v>121</v>
      </c>
      <c r="F399" s="13" t="s">
        <v>135</v>
      </c>
      <c r="G399" s="3" t="s">
        <v>1501</v>
      </c>
      <c r="H399" s="12" t="s">
        <v>1502</v>
      </c>
      <c r="I399" s="15" t="s">
        <v>416</v>
      </c>
      <c r="J399" s="44" t="s">
        <v>1503</v>
      </c>
      <c r="K399" s="55" t="s">
        <v>1504</v>
      </c>
      <c r="L399" s="10">
        <v>0</v>
      </c>
      <c r="M399" s="10">
        <v>319210</v>
      </c>
      <c r="N399" s="10">
        <v>75000</v>
      </c>
      <c r="O39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394210</v>
      </c>
      <c r="P399" s="10">
        <v>0</v>
      </c>
      <c r="Q399" s="10">
        <v>79802</v>
      </c>
      <c r="R399" s="10">
        <v>18750</v>
      </c>
      <c r="S399" s="10">
        <f>SUM(Table3[[#This Row],[2nd Apportionment A-G Access Grant Res. Code 7412, PCA 25580]:[2nd Apportionment A-G Learning Loss Mitigation Grant Res. Code 7413, PCA 25635]])</f>
        <v>98552</v>
      </c>
    </row>
    <row r="400" spans="1:19" x14ac:dyDescent="0.2">
      <c r="A400" s="14" t="s">
        <v>4462</v>
      </c>
      <c r="B400" s="3" t="s">
        <v>120</v>
      </c>
      <c r="C400" s="3">
        <v>1</v>
      </c>
      <c r="D400" s="13" t="s">
        <v>3768</v>
      </c>
      <c r="E400" s="13" t="s">
        <v>121</v>
      </c>
      <c r="F400" s="13" t="s">
        <v>135</v>
      </c>
      <c r="G400" s="3" t="s">
        <v>1505</v>
      </c>
      <c r="H400" s="12" t="s">
        <v>1506</v>
      </c>
      <c r="I400" s="15" t="s">
        <v>416</v>
      </c>
      <c r="J400" s="44" t="s">
        <v>1507</v>
      </c>
      <c r="K400" s="55" t="s">
        <v>1508</v>
      </c>
      <c r="L400" s="10">
        <v>75000</v>
      </c>
      <c r="M400" s="10">
        <v>0</v>
      </c>
      <c r="N400" s="10">
        <v>75000</v>
      </c>
      <c r="O40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00" s="10">
        <v>18750</v>
      </c>
      <c r="Q400" s="10">
        <v>0</v>
      </c>
      <c r="R400" s="10">
        <v>18750</v>
      </c>
      <c r="S400" s="10">
        <f>SUM(Table3[[#This Row],[2nd Apportionment A-G Access Grant Res. Code 7412, PCA 25580]:[2nd Apportionment A-G Learning Loss Mitigation Grant Res. Code 7413, PCA 25635]])</f>
        <v>37500</v>
      </c>
    </row>
    <row r="401" spans="1:19" ht="30" x14ac:dyDescent="0.2">
      <c r="A401" s="14" t="s">
        <v>4462</v>
      </c>
      <c r="B401" s="3" t="s">
        <v>120</v>
      </c>
      <c r="C401" s="3">
        <v>1</v>
      </c>
      <c r="D401" s="13" t="s">
        <v>3769</v>
      </c>
      <c r="E401" s="13" t="s">
        <v>121</v>
      </c>
      <c r="F401" s="13" t="s">
        <v>135</v>
      </c>
      <c r="G401" s="3" t="s">
        <v>1509</v>
      </c>
      <c r="H401" s="12" t="s">
        <v>1510</v>
      </c>
      <c r="I401" s="15" t="s">
        <v>416</v>
      </c>
      <c r="J401" s="44" t="s">
        <v>1511</v>
      </c>
      <c r="K401" s="55" t="s">
        <v>1512</v>
      </c>
      <c r="L401" s="10">
        <v>0</v>
      </c>
      <c r="M401" s="10">
        <v>278505</v>
      </c>
      <c r="N401" s="10">
        <v>75000</v>
      </c>
      <c r="O40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353505</v>
      </c>
      <c r="P401" s="10">
        <v>0</v>
      </c>
      <c r="Q401" s="10">
        <v>69626</v>
      </c>
      <c r="R401" s="10">
        <v>18750</v>
      </c>
      <c r="S401" s="10">
        <f>SUM(Table3[[#This Row],[2nd Apportionment A-G Access Grant Res. Code 7412, PCA 25580]:[2nd Apportionment A-G Learning Loss Mitigation Grant Res. Code 7413, PCA 25635]])</f>
        <v>88376</v>
      </c>
    </row>
    <row r="402" spans="1:19" x14ac:dyDescent="0.2">
      <c r="A402" s="14" t="s">
        <v>4462</v>
      </c>
      <c r="B402" s="3" t="s">
        <v>120</v>
      </c>
      <c r="C402" s="3">
        <v>1</v>
      </c>
      <c r="D402" s="13" t="s">
        <v>3770</v>
      </c>
      <c r="E402" s="13" t="s">
        <v>121</v>
      </c>
      <c r="F402" s="13" t="s">
        <v>1048</v>
      </c>
      <c r="G402" s="3" t="s">
        <v>1513</v>
      </c>
      <c r="H402" s="12" t="s">
        <v>1514</v>
      </c>
      <c r="I402" s="15" t="s">
        <v>416</v>
      </c>
      <c r="J402" s="44" t="s">
        <v>1515</v>
      </c>
      <c r="K402" s="55" t="s">
        <v>1516</v>
      </c>
      <c r="L402" s="10">
        <v>33118</v>
      </c>
      <c r="M402" s="10">
        <v>0</v>
      </c>
      <c r="N402" s="10">
        <v>12416</v>
      </c>
      <c r="O40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45534</v>
      </c>
      <c r="P402" s="10">
        <v>8279</v>
      </c>
      <c r="Q402" s="10">
        <v>0</v>
      </c>
      <c r="R402" s="10">
        <v>3104</v>
      </c>
      <c r="S402" s="10">
        <f>SUM(Table3[[#This Row],[2nd Apportionment A-G Access Grant Res. Code 7412, PCA 25580]:[2nd Apportionment A-G Learning Loss Mitigation Grant Res. Code 7413, PCA 25635]])</f>
        <v>11383</v>
      </c>
    </row>
    <row r="403" spans="1:19" x14ac:dyDescent="0.2">
      <c r="A403" s="14" t="s">
        <v>4462</v>
      </c>
      <c r="B403" s="3" t="s">
        <v>120</v>
      </c>
      <c r="C403" s="3">
        <v>1</v>
      </c>
      <c r="D403" s="13" t="s">
        <v>3771</v>
      </c>
      <c r="E403" s="13" t="s">
        <v>121</v>
      </c>
      <c r="F403" s="13" t="s">
        <v>135</v>
      </c>
      <c r="G403" s="3" t="s">
        <v>1517</v>
      </c>
      <c r="H403" s="12" t="s">
        <v>1518</v>
      </c>
      <c r="I403" s="15" t="s">
        <v>416</v>
      </c>
      <c r="J403" s="44" t="s">
        <v>1519</v>
      </c>
      <c r="K403" s="55" t="s">
        <v>1520</v>
      </c>
      <c r="L403" s="10">
        <v>109827</v>
      </c>
      <c r="M403" s="10">
        <v>0</v>
      </c>
      <c r="N403" s="10">
        <v>75000</v>
      </c>
      <c r="O40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184827</v>
      </c>
      <c r="P403" s="10">
        <v>27457</v>
      </c>
      <c r="Q403" s="10">
        <v>0</v>
      </c>
      <c r="R403" s="10">
        <v>18750</v>
      </c>
      <c r="S403" s="10">
        <f>SUM(Table3[[#This Row],[2nd Apportionment A-G Access Grant Res. Code 7412, PCA 25580]:[2nd Apportionment A-G Learning Loss Mitigation Grant Res. Code 7413, PCA 25635]])</f>
        <v>46207</v>
      </c>
    </row>
    <row r="404" spans="1:19" x14ac:dyDescent="0.2">
      <c r="A404" s="14" t="s">
        <v>4462</v>
      </c>
      <c r="B404" s="3" t="s">
        <v>120</v>
      </c>
      <c r="C404" s="3">
        <v>1</v>
      </c>
      <c r="D404" s="13" t="s">
        <v>3772</v>
      </c>
      <c r="E404" s="13" t="s">
        <v>121</v>
      </c>
      <c r="F404" s="13" t="s">
        <v>122</v>
      </c>
      <c r="G404" s="3" t="s">
        <v>1521</v>
      </c>
      <c r="H404" s="12" t="s">
        <v>1522</v>
      </c>
      <c r="I404" s="15" t="s">
        <v>416</v>
      </c>
      <c r="J404" s="44" t="s">
        <v>1523</v>
      </c>
      <c r="K404" s="55" t="s">
        <v>1524</v>
      </c>
      <c r="L404" s="10">
        <v>75000</v>
      </c>
      <c r="M404" s="10">
        <v>0</v>
      </c>
      <c r="N404" s="10">
        <v>75000</v>
      </c>
      <c r="O40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04" s="10">
        <v>18750</v>
      </c>
      <c r="Q404" s="10">
        <v>0</v>
      </c>
      <c r="R404" s="10">
        <v>18750</v>
      </c>
      <c r="S404" s="10">
        <f>SUM(Table3[[#This Row],[2nd Apportionment A-G Access Grant Res. Code 7412, PCA 25580]:[2nd Apportionment A-G Learning Loss Mitigation Grant Res. Code 7413, PCA 25635]])</f>
        <v>37500</v>
      </c>
    </row>
    <row r="405" spans="1:19" x14ac:dyDescent="0.2">
      <c r="A405" s="14" t="s">
        <v>4462</v>
      </c>
      <c r="B405" s="3" t="s">
        <v>120</v>
      </c>
      <c r="C405" s="3">
        <v>1</v>
      </c>
      <c r="D405" s="13" t="s">
        <v>3773</v>
      </c>
      <c r="E405" s="13" t="s">
        <v>121</v>
      </c>
      <c r="F405" s="13" t="s">
        <v>122</v>
      </c>
      <c r="G405" s="3" t="s">
        <v>1525</v>
      </c>
      <c r="H405" s="12" t="s">
        <v>1526</v>
      </c>
      <c r="I405" s="15" t="s">
        <v>416</v>
      </c>
      <c r="J405" s="44" t="s">
        <v>1527</v>
      </c>
      <c r="K405" s="55" t="s">
        <v>1528</v>
      </c>
      <c r="L405" s="10">
        <v>0</v>
      </c>
      <c r="M405" s="10">
        <v>139967</v>
      </c>
      <c r="N405" s="10">
        <v>75000</v>
      </c>
      <c r="O40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214967</v>
      </c>
      <c r="P405" s="10">
        <v>0</v>
      </c>
      <c r="Q405" s="10">
        <v>34992</v>
      </c>
      <c r="R405" s="10">
        <v>18750</v>
      </c>
      <c r="S405" s="10">
        <f>SUM(Table3[[#This Row],[2nd Apportionment A-G Access Grant Res. Code 7412, PCA 25580]:[2nd Apportionment A-G Learning Loss Mitigation Grant Res. Code 7413, PCA 25635]])</f>
        <v>53742</v>
      </c>
    </row>
    <row r="406" spans="1:19" x14ac:dyDescent="0.2">
      <c r="A406" s="14" t="s">
        <v>4462</v>
      </c>
      <c r="B406" s="3" t="s">
        <v>120</v>
      </c>
      <c r="C406" s="3">
        <v>1</v>
      </c>
      <c r="D406" s="13" t="s">
        <v>3774</v>
      </c>
      <c r="E406" s="13" t="s">
        <v>121</v>
      </c>
      <c r="F406" s="13" t="s">
        <v>135</v>
      </c>
      <c r="G406" s="3" t="s">
        <v>1529</v>
      </c>
      <c r="H406" s="12" t="s">
        <v>1530</v>
      </c>
      <c r="I406" s="15" t="s">
        <v>412</v>
      </c>
      <c r="J406" s="44" t="s">
        <v>135</v>
      </c>
      <c r="K406" s="55" t="s">
        <v>1531</v>
      </c>
      <c r="L406" s="10">
        <v>401379</v>
      </c>
      <c r="M406" s="10">
        <v>0</v>
      </c>
      <c r="N406" s="10">
        <v>150475</v>
      </c>
      <c r="O40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551854</v>
      </c>
      <c r="P406" s="10">
        <v>100345</v>
      </c>
      <c r="Q406" s="10">
        <v>0</v>
      </c>
      <c r="R406" s="10">
        <v>37619</v>
      </c>
      <c r="S406" s="10">
        <f>SUM(Table3[[#This Row],[2nd Apportionment A-G Access Grant Res. Code 7412, PCA 25580]:[2nd Apportionment A-G Learning Loss Mitigation Grant Res. Code 7413, PCA 25635]])</f>
        <v>137964</v>
      </c>
    </row>
    <row r="407" spans="1:19" x14ac:dyDescent="0.2">
      <c r="A407" s="14" t="s">
        <v>4462</v>
      </c>
      <c r="B407" s="3" t="s">
        <v>120</v>
      </c>
      <c r="C407" s="3">
        <v>1</v>
      </c>
      <c r="D407" s="13" t="s">
        <v>3775</v>
      </c>
      <c r="E407" s="13" t="s">
        <v>121</v>
      </c>
      <c r="F407" s="13" t="s">
        <v>1048</v>
      </c>
      <c r="G407" s="3" t="s">
        <v>1532</v>
      </c>
      <c r="H407" s="12" t="s">
        <v>1533</v>
      </c>
      <c r="I407" s="15" t="s">
        <v>416</v>
      </c>
      <c r="J407" s="44" t="s">
        <v>1534</v>
      </c>
      <c r="K407" s="55" t="s">
        <v>1535</v>
      </c>
      <c r="L407" s="10">
        <v>75000</v>
      </c>
      <c r="M407" s="10">
        <v>0</v>
      </c>
      <c r="N407" s="10">
        <v>75000</v>
      </c>
      <c r="O40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07" s="10">
        <v>18750</v>
      </c>
      <c r="Q407" s="10">
        <v>0</v>
      </c>
      <c r="R407" s="10">
        <v>18750</v>
      </c>
      <c r="S407" s="10">
        <f>SUM(Table3[[#This Row],[2nd Apportionment A-G Access Grant Res. Code 7412, PCA 25580]:[2nd Apportionment A-G Learning Loss Mitigation Grant Res. Code 7413, PCA 25635]])</f>
        <v>37500</v>
      </c>
    </row>
    <row r="408" spans="1:19" ht="30" x14ac:dyDescent="0.2">
      <c r="A408" s="14" t="s">
        <v>4462</v>
      </c>
      <c r="B408" s="3" t="s">
        <v>120</v>
      </c>
      <c r="C408" s="3">
        <v>1</v>
      </c>
      <c r="D408" s="13" t="s">
        <v>3776</v>
      </c>
      <c r="E408" s="13" t="s">
        <v>121</v>
      </c>
      <c r="F408" s="13" t="s">
        <v>1006</v>
      </c>
      <c r="G408" s="3" t="s">
        <v>1536</v>
      </c>
      <c r="H408" s="12" t="s">
        <v>1537</v>
      </c>
      <c r="I408" s="15" t="s">
        <v>416</v>
      </c>
      <c r="J408" s="44" t="s">
        <v>1538</v>
      </c>
      <c r="K408" s="55" t="s">
        <v>1539</v>
      </c>
      <c r="L408" s="10">
        <v>0</v>
      </c>
      <c r="M408" s="10">
        <v>132826</v>
      </c>
      <c r="N408" s="10">
        <v>19738</v>
      </c>
      <c r="O40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152564</v>
      </c>
      <c r="P408" s="10">
        <v>0</v>
      </c>
      <c r="Q408" s="10">
        <v>33206</v>
      </c>
      <c r="R408" s="10">
        <v>4934</v>
      </c>
      <c r="S408" s="10">
        <f>SUM(Table3[[#This Row],[2nd Apportionment A-G Access Grant Res. Code 7412, PCA 25580]:[2nd Apportionment A-G Learning Loss Mitigation Grant Res. Code 7413, PCA 25635]])</f>
        <v>38140</v>
      </c>
    </row>
    <row r="409" spans="1:19" x14ac:dyDescent="0.2">
      <c r="A409" s="14" t="s">
        <v>4462</v>
      </c>
      <c r="B409" s="3" t="s">
        <v>120</v>
      </c>
      <c r="C409" s="3">
        <v>1</v>
      </c>
      <c r="D409" s="13" t="s">
        <v>3777</v>
      </c>
      <c r="E409" s="13" t="s">
        <v>121</v>
      </c>
      <c r="F409" s="13" t="s">
        <v>135</v>
      </c>
      <c r="G409" s="3" t="s">
        <v>1540</v>
      </c>
      <c r="H409" s="12" t="s">
        <v>1541</v>
      </c>
      <c r="I409" s="15" t="s">
        <v>416</v>
      </c>
      <c r="J409" s="44" t="s">
        <v>1542</v>
      </c>
      <c r="K409" s="55" t="s">
        <v>1543</v>
      </c>
      <c r="L409" s="10">
        <v>0</v>
      </c>
      <c r="M409" s="10">
        <v>297072</v>
      </c>
      <c r="N409" s="10">
        <v>75000</v>
      </c>
      <c r="O40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372072</v>
      </c>
      <c r="P409" s="10">
        <v>0</v>
      </c>
      <c r="Q409" s="10">
        <v>74268</v>
      </c>
      <c r="R409" s="10">
        <v>18750</v>
      </c>
      <c r="S409" s="10">
        <f>SUM(Table3[[#This Row],[2nd Apportionment A-G Access Grant Res. Code 7412, PCA 25580]:[2nd Apportionment A-G Learning Loss Mitigation Grant Res. Code 7413, PCA 25635]])</f>
        <v>93018</v>
      </c>
    </row>
    <row r="410" spans="1:19" x14ac:dyDescent="0.2">
      <c r="A410" s="14" t="s">
        <v>4462</v>
      </c>
      <c r="B410" s="3" t="s">
        <v>120</v>
      </c>
      <c r="C410" s="3">
        <v>1</v>
      </c>
      <c r="D410" s="13" t="s">
        <v>3778</v>
      </c>
      <c r="E410" s="13" t="s">
        <v>121</v>
      </c>
      <c r="F410" s="13" t="s">
        <v>135</v>
      </c>
      <c r="G410" s="3" t="s">
        <v>1544</v>
      </c>
      <c r="H410" s="12" t="s">
        <v>1545</v>
      </c>
      <c r="I410" s="15" t="s">
        <v>416</v>
      </c>
      <c r="J410" s="44" t="s">
        <v>1546</v>
      </c>
      <c r="K410" s="55" t="s">
        <v>1547</v>
      </c>
      <c r="L410" s="10">
        <v>0</v>
      </c>
      <c r="M410" s="10">
        <v>249941</v>
      </c>
      <c r="N410" s="10">
        <v>75000</v>
      </c>
      <c r="O41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324941</v>
      </c>
      <c r="P410" s="10">
        <v>0</v>
      </c>
      <c r="Q410" s="10">
        <v>62485</v>
      </c>
      <c r="R410" s="10">
        <v>18750</v>
      </c>
      <c r="S410" s="10">
        <f>SUM(Table3[[#This Row],[2nd Apportionment A-G Access Grant Res. Code 7412, PCA 25580]:[2nd Apportionment A-G Learning Loss Mitigation Grant Res. Code 7413, PCA 25635]])</f>
        <v>81235</v>
      </c>
    </row>
    <row r="411" spans="1:19" x14ac:dyDescent="0.2">
      <c r="A411" s="14" t="s">
        <v>4462</v>
      </c>
      <c r="B411" s="3" t="s">
        <v>120</v>
      </c>
      <c r="C411" s="3">
        <v>1</v>
      </c>
      <c r="D411" s="13" t="s">
        <v>3779</v>
      </c>
      <c r="E411" s="13" t="s">
        <v>121</v>
      </c>
      <c r="F411" s="13" t="s">
        <v>135</v>
      </c>
      <c r="G411" s="3" t="s">
        <v>1548</v>
      </c>
      <c r="H411" s="12" t="s">
        <v>1549</v>
      </c>
      <c r="I411" s="15" t="s">
        <v>416</v>
      </c>
      <c r="J411" s="44" t="s">
        <v>1550</v>
      </c>
      <c r="K411" s="55" t="s">
        <v>1551</v>
      </c>
      <c r="L411" s="10">
        <v>0</v>
      </c>
      <c r="M411" s="10">
        <v>48560</v>
      </c>
      <c r="N411" s="10">
        <v>7216</v>
      </c>
      <c r="O41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55776</v>
      </c>
      <c r="P411" s="10">
        <v>0</v>
      </c>
      <c r="Q411" s="10">
        <v>12140</v>
      </c>
      <c r="R411" s="10">
        <v>1804</v>
      </c>
      <c r="S411" s="10">
        <f>SUM(Table3[[#This Row],[2nd Apportionment A-G Access Grant Res. Code 7412, PCA 25580]:[2nd Apportionment A-G Learning Loss Mitigation Grant Res. Code 7413, PCA 25635]])</f>
        <v>13944</v>
      </c>
    </row>
    <row r="412" spans="1:19" x14ac:dyDescent="0.2">
      <c r="A412" s="14" t="s">
        <v>4462</v>
      </c>
      <c r="B412" s="3" t="s">
        <v>120</v>
      </c>
      <c r="C412" s="3">
        <v>1</v>
      </c>
      <c r="D412" s="13" t="s">
        <v>3780</v>
      </c>
      <c r="E412" s="13" t="s">
        <v>121</v>
      </c>
      <c r="F412" s="13" t="s">
        <v>122</v>
      </c>
      <c r="G412" s="3" t="s">
        <v>1552</v>
      </c>
      <c r="H412" s="12" t="s">
        <v>1553</v>
      </c>
      <c r="I412" s="15" t="s">
        <v>416</v>
      </c>
      <c r="J412" s="44" t="s">
        <v>1554</v>
      </c>
      <c r="K412" s="55" t="s">
        <v>1555</v>
      </c>
      <c r="L412" s="10">
        <v>0</v>
      </c>
      <c r="M412" s="10">
        <v>219948</v>
      </c>
      <c r="N412" s="10">
        <v>75000</v>
      </c>
      <c r="O41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294948</v>
      </c>
      <c r="P412" s="10">
        <v>0</v>
      </c>
      <c r="Q412" s="10">
        <v>54987</v>
      </c>
      <c r="R412" s="10">
        <v>18750</v>
      </c>
      <c r="S412" s="10">
        <f>SUM(Table3[[#This Row],[2nd Apportionment A-G Access Grant Res. Code 7412, PCA 25580]:[2nd Apportionment A-G Learning Loss Mitigation Grant Res. Code 7413, PCA 25635]])</f>
        <v>73737</v>
      </c>
    </row>
    <row r="413" spans="1:19" x14ac:dyDescent="0.2">
      <c r="A413" s="14" t="s">
        <v>4462</v>
      </c>
      <c r="B413" s="3" t="s">
        <v>120</v>
      </c>
      <c r="C413" s="3">
        <v>1</v>
      </c>
      <c r="D413" s="13" t="s">
        <v>3781</v>
      </c>
      <c r="E413" s="13" t="s">
        <v>121</v>
      </c>
      <c r="F413" s="13" t="s">
        <v>1556</v>
      </c>
      <c r="G413" s="3" t="s">
        <v>1557</v>
      </c>
      <c r="H413" s="12" t="s">
        <v>1558</v>
      </c>
      <c r="I413" s="15" t="s">
        <v>416</v>
      </c>
      <c r="J413" s="44" t="s">
        <v>1559</v>
      </c>
      <c r="K413" s="55" t="s">
        <v>1560</v>
      </c>
      <c r="L413" s="10">
        <v>4812</v>
      </c>
      <c r="M413" s="10">
        <v>0</v>
      </c>
      <c r="N413" s="10">
        <v>1804</v>
      </c>
      <c r="O41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6616</v>
      </c>
      <c r="P413" s="10">
        <v>1203</v>
      </c>
      <c r="Q413" s="10">
        <v>0</v>
      </c>
      <c r="R413" s="10">
        <v>451</v>
      </c>
      <c r="S413" s="10">
        <f>SUM(Table3[[#This Row],[2nd Apportionment A-G Access Grant Res. Code 7412, PCA 25580]:[2nd Apportionment A-G Learning Loss Mitigation Grant Res. Code 7413, PCA 25635]])</f>
        <v>1654</v>
      </c>
    </row>
    <row r="414" spans="1:19" x14ac:dyDescent="0.2">
      <c r="A414" s="14" t="s">
        <v>4462</v>
      </c>
      <c r="B414" s="3" t="s">
        <v>120</v>
      </c>
      <c r="C414" s="3">
        <v>1</v>
      </c>
      <c r="D414" s="13" t="s">
        <v>3782</v>
      </c>
      <c r="E414" s="13" t="s">
        <v>121</v>
      </c>
      <c r="F414" s="13" t="s">
        <v>1048</v>
      </c>
      <c r="G414" s="3" t="s">
        <v>1561</v>
      </c>
      <c r="H414" s="12" t="s">
        <v>1562</v>
      </c>
      <c r="I414" s="15" t="s">
        <v>416</v>
      </c>
      <c r="J414" s="44" t="s">
        <v>1563</v>
      </c>
      <c r="K414" s="55" t="s">
        <v>1564</v>
      </c>
      <c r="L414" s="10">
        <v>14153</v>
      </c>
      <c r="M414" s="10">
        <v>0</v>
      </c>
      <c r="N414" s="10">
        <v>5306</v>
      </c>
      <c r="O41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19459</v>
      </c>
      <c r="P414" s="10">
        <v>3538</v>
      </c>
      <c r="Q414" s="10">
        <v>0</v>
      </c>
      <c r="R414" s="10">
        <v>1326</v>
      </c>
      <c r="S414" s="10">
        <f>SUM(Table3[[#This Row],[2nd Apportionment A-G Access Grant Res. Code 7412, PCA 25580]:[2nd Apportionment A-G Learning Loss Mitigation Grant Res. Code 7413, PCA 25635]])</f>
        <v>4864</v>
      </c>
    </row>
    <row r="415" spans="1:19" x14ac:dyDescent="0.2">
      <c r="A415" s="14" t="s">
        <v>4462</v>
      </c>
      <c r="B415" s="3" t="s">
        <v>120</v>
      </c>
      <c r="C415" s="3">
        <v>1</v>
      </c>
      <c r="D415" s="13" t="s">
        <v>3783</v>
      </c>
      <c r="E415" s="13" t="s">
        <v>121</v>
      </c>
      <c r="F415" s="13" t="s">
        <v>1048</v>
      </c>
      <c r="G415" s="3" t="s">
        <v>1565</v>
      </c>
      <c r="H415" s="12" t="s">
        <v>1566</v>
      </c>
      <c r="I415" s="15" t="s">
        <v>416</v>
      </c>
      <c r="J415" s="44" t="s">
        <v>1567</v>
      </c>
      <c r="K415" s="55" t="s">
        <v>1568</v>
      </c>
      <c r="L415" s="10">
        <v>396850</v>
      </c>
      <c r="M415" s="10">
        <v>0</v>
      </c>
      <c r="N415" s="10">
        <v>148778</v>
      </c>
      <c r="O41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545628</v>
      </c>
      <c r="P415" s="10">
        <v>99212</v>
      </c>
      <c r="Q415" s="10">
        <v>0</v>
      </c>
      <c r="R415" s="10">
        <v>37194</v>
      </c>
      <c r="S415" s="10">
        <f>SUM(Table3[[#This Row],[2nd Apportionment A-G Access Grant Res. Code 7412, PCA 25580]:[2nd Apportionment A-G Learning Loss Mitigation Grant Res. Code 7413, PCA 25635]])</f>
        <v>136406</v>
      </c>
    </row>
    <row r="416" spans="1:19" x14ac:dyDescent="0.2">
      <c r="A416" s="14" t="s">
        <v>4462</v>
      </c>
      <c r="B416" s="3" t="s">
        <v>120</v>
      </c>
      <c r="C416" s="3">
        <v>1</v>
      </c>
      <c r="D416" s="13" t="s">
        <v>3784</v>
      </c>
      <c r="E416" s="13" t="s">
        <v>121</v>
      </c>
      <c r="F416" s="13" t="s">
        <v>135</v>
      </c>
      <c r="G416" s="3" t="s">
        <v>1569</v>
      </c>
      <c r="H416" s="12" t="s">
        <v>1570</v>
      </c>
      <c r="I416" s="15" t="s">
        <v>416</v>
      </c>
      <c r="J416" s="44" t="s">
        <v>1571</v>
      </c>
      <c r="K416" s="55" t="s">
        <v>1572</v>
      </c>
      <c r="L416" s="10">
        <v>0</v>
      </c>
      <c r="M416" s="10">
        <v>42133</v>
      </c>
      <c r="N416" s="10">
        <v>6261</v>
      </c>
      <c r="O41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48394</v>
      </c>
      <c r="P416" s="10">
        <v>0</v>
      </c>
      <c r="Q416" s="10">
        <v>10533</v>
      </c>
      <c r="R416" s="10">
        <v>1565</v>
      </c>
      <c r="S416" s="10">
        <f>SUM(Table3[[#This Row],[2nd Apportionment A-G Access Grant Res. Code 7412, PCA 25580]:[2nd Apportionment A-G Learning Loss Mitigation Grant Res. Code 7413, PCA 25635]])</f>
        <v>12098</v>
      </c>
    </row>
    <row r="417" spans="1:19" x14ac:dyDescent="0.2">
      <c r="A417" s="14" t="s">
        <v>4462</v>
      </c>
      <c r="B417" s="3" t="s">
        <v>120</v>
      </c>
      <c r="C417" s="3">
        <v>1</v>
      </c>
      <c r="D417" s="13" t="s">
        <v>3785</v>
      </c>
      <c r="E417" s="13" t="s">
        <v>121</v>
      </c>
      <c r="F417" s="13" t="s">
        <v>135</v>
      </c>
      <c r="G417" s="3" t="s">
        <v>1573</v>
      </c>
      <c r="H417" s="12" t="s">
        <v>1574</v>
      </c>
      <c r="I417" s="15" t="s">
        <v>416</v>
      </c>
      <c r="J417" s="44" t="s">
        <v>1575</v>
      </c>
      <c r="K417" s="55" t="s">
        <v>1576</v>
      </c>
      <c r="L417" s="10">
        <v>75000</v>
      </c>
      <c r="M417" s="10">
        <v>0</v>
      </c>
      <c r="N417" s="10">
        <v>75000</v>
      </c>
      <c r="O41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17" s="10">
        <v>18750</v>
      </c>
      <c r="Q417" s="10">
        <v>0</v>
      </c>
      <c r="R417" s="10">
        <v>18750</v>
      </c>
      <c r="S417" s="10">
        <f>SUM(Table3[[#This Row],[2nd Apportionment A-G Access Grant Res. Code 7412, PCA 25580]:[2nd Apportionment A-G Learning Loss Mitigation Grant Res. Code 7413, PCA 25635]])</f>
        <v>37500</v>
      </c>
    </row>
    <row r="418" spans="1:19" x14ac:dyDescent="0.2">
      <c r="A418" s="14" t="s">
        <v>4462</v>
      </c>
      <c r="B418" s="3" t="s">
        <v>120</v>
      </c>
      <c r="C418" s="3">
        <v>1</v>
      </c>
      <c r="D418" s="13" t="s">
        <v>3786</v>
      </c>
      <c r="E418" s="13" t="s">
        <v>121</v>
      </c>
      <c r="F418" s="13" t="s">
        <v>1048</v>
      </c>
      <c r="G418" s="3" t="s">
        <v>1577</v>
      </c>
      <c r="H418" s="12" t="s">
        <v>1578</v>
      </c>
      <c r="I418" s="15" t="s">
        <v>416</v>
      </c>
      <c r="J418" s="44" t="s">
        <v>1579</v>
      </c>
      <c r="K418" s="55" t="s">
        <v>1580</v>
      </c>
      <c r="L418" s="10">
        <v>96240</v>
      </c>
      <c r="M418" s="10">
        <v>0</v>
      </c>
      <c r="N418" s="10">
        <v>75000</v>
      </c>
      <c r="O41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171240</v>
      </c>
      <c r="P418" s="10">
        <v>24060</v>
      </c>
      <c r="Q418" s="10">
        <v>0</v>
      </c>
      <c r="R418" s="10">
        <v>18750</v>
      </c>
      <c r="S418" s="10">
        <f>SUM(Table3[[#This Row],[2nd Apportionment A-G Access Grant Res. Code 7412, PCA 25580]:[2nd Apportionment A-G Learning Loss Mitigation Grant Res. Code 7413, PCA 25635]])</f>
        <v>42810</v>
      </c>
    </row>
    <row r="419" spans="1:19" x14ac:dyDescent="0.2">
      <c r="A419" s="14" t="s">
        <v>4462</v>
      </c>
      <c r="B419" s="3" t="s">
        <v>120</v>
      </c>
      <c r="C419" s="3">
        <v>1</v>
      </c>
      <c r="D419" s="13" t="s">
        <v>3787</v>
      </c>
      <c r="E419" s="13" t="s">
        <v>121</v>
      </c>
      <c r="F419" s="13" t="s">
        <v>151</v>
      </c>
      <c r="G419" s="3" t="s">
        <v>1581</v>
      </c>
      <c r="H419" s="12" t="s">
        <v>1582</v>
      </c>
      <c r="I419" s="15" t="s">
        <v>416</v>
      </c>
      <c r="J419" s="44" t="s">
        <v>1583</v>
      </c>
      <c r="K419" s="55" t="s">
        <v>1584</v>
      </c>
      <c r="L419" s="10">
        <v>0</v>
      </c>
      <c r="M419" s="10">
        <v>0</v>
      </c>
      <c r="N419" s="10">
        <v>75000</v>
      </c>
      <c r="O41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419" s="10">
        <v>0</v>
      </c>
      <c r="Q419" s="10">
        <v>0</v>
      </c>
      <c r="R419" s="10">
        <v>18750</v>
      </c>
      <c r="S419" s="10">
        <f>SUM(Table3[[#This Row],[2nd Apportionment A-G Access Grant Res. Code 7412, PCA 25580]:[2nd Apportionment A-G Learning Loss Mitigation Grant Res. Code 7413, PCA 25635]])</f>
        <v>18750</v>
      </c>
    </row>
    <row r="420" spans="1:19" x14ac:dyDescent="0.2">
      <c r="A420" s="14" t="s">
        <v>4462</v>
      </c>
      <c r="B420" s="3" t="s">
        <v>120</v>
      </c>
      <c r="C420" s="3">
        <v>1</v>
      </c>
      <c r="D420" s="13" t="s">
        <v>3788</v>
      </c>
      <c r="E420" s="13" t="s">
        <v>121</v>
      </c>
      <c r="F420" s="13" t="s">
        <v>135</v>
      </c>
      <c r="G420" s="3" t="s">
        <v>1585</v>
      </c>
      <c r="H420" s="12" t="s">
        <v>1586</v>
      </c>
      <c r="I420" s="15" t="s">
        <v>412</v>
      </c>
      <c r="J420" s="44" t="s">
        <v>135</v>
      </c>
      <c r="K420" s="55" t="s">
        <v>1587</v>
      </c>
      <c r="L420" s="10">
        <v>331180</v>
      </c>
      <c r="M420" s="10">
        <v>0</v>
      </c>
      <c r="N420" s="10">
        <v>124158</v>
      </c>
      <c r="O42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455338</v>
      </c>
      <c r="P420" s="10">
        <v>82795</v>
      </c>
      <c r="Q420" s="10">
        <v>0</v>
      </c>
      <c r="R420" s="10">
        <v>31039</v>
      </c>
      <c r="S420" s="10">
        <f>SUM(Table3[[#This Row],[2nd Apportionment A-G Access Grant Res. Code 7412, PCA 25580]:[2nd Apportionment A-G Learning Loss Mitigation Grant Res. Code 7413, PCA 25635]])</f>
        <v>113834</v>
      </c>
    </row>
    <row r="421" spans="1:19" x14ac:dyDescent="0.2">
      <c r="A421" s="14" t="s">
        <v>4462</v>
      </c>
      <c r="B421" s="3" t="s">
        <v>120</v>
      </c>
      <c r="C421" s="3">
        <v>1</v>
      </c>
      <c r="D421" s="13" t="s">
        <v>3789</v>
      </c>
      <c r="E421" s="13" t="s">
        <v>121</v>
      </c>
      <c r="F421" s="13" t="s">
        <v>135</v>
      </c>
      <c r="G421" s="3" t="s">
        <v>1588</v>
      </c>
      <c r="H421" s="12" t="s">
        <v>1589</v>
      </c>
      <c r="I421" s="15" t="s">
        <v>412</v>
      </c>
      <c r="J421" s="44" t="s">
        <v>135</v>
      </c>
      <c r="K421" s="55" t="s">
        <v>1590</v>
      </c>
      <c r="L421" s="10">
        <v>303157</v>
      </c>
      <c r="M421" s="10">
        <v>0</v>
      </c>
      <c r="N421" s="10">
        <v>113652</v>
      </c>
      <c r="O42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416809</v>
      </c>
      <c r="P421" s="10">
        <v>75789</v>
      </c>
      <c r="Q421" s="10">
        <v>0</v>
      </c>
      <c r="R421" s="10">
        <v>28413</v>
      </c>
      <c r="S421" s="10">
        <f>SUM(Table3[[#This Row],[2nd Apportionment A-G Access Grant Res. Code 7412, PCA 25580]:[2nd Apportionment A-G Learning Loss Mitigation Grant Res. Code 7413, PCA 25635]])</f>
        <v>104202</v>
      </c>
    </row>
    <row r="422" spans="1:19" x14ac:dyDescent="0.2">
      <c r="A422" s="14" t="s">
        <v>4462</v>
      </c>
      <c r="B422" s="3" t="s">
        <v>120</v>
      </c>
      <c r="C422" s="3">
        <v>1</v>
      </c>
      <c r="D422" s="13" t="s">
        <v>3790</v>
      </c>
      <c r="E422" s="13" t="s">
        <v>121</v>
      </c>
      <c r="F422" s="13" t="s">
        <v>122</v>
      </c>
      <c r="G422" s="3" t="s">
        <v>1591</v>
      </c>
      <c r="H422" s="12" t="s">
        <v>1592</v>
      </c>
      <c r="I422" s="15" t="s">
        <v>416</v>
      </c>
      <c r="J422" s="44" t="s">
        <v>1593</v>
      </c>
      <c r="K422" s="55" t="s">
        <v>1594</v>
      </c>
      <c r="L422" s="10">
        <v>75000</v>
      </c>
      <c r="M422" s="10">
        <v>0</v>
      </c>
      <c r="N422" s="10">
        <v>75000</v>
      </c>
      <c r="O42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22" s="10">
        <v>18750</v>
      </c>
      <c r="Q422" s="10">
        <v>0</v>
      </c>
      <c r="R422" s="10">
        <v>18750</v>
      </c>
      <c r="S422" s="10">
        <f>SUM(Table3[[#This Row],[2nd Apportionment A-G Access Grant Res. Code 7412, PCA 25580]:[2nd Apportionment A-G Learning Loss Mitigation Grant Res. Code 7413, PCA 25635]])</f>
        <v>37500</v>
      </c>
    </row>
    <row r="423" spans="1:19" x14ac:dyDescent="0.2">
      <c r="A423" s="14" t="s">
        <v>4462</v>
      </c>
      <c r="B423" s="3" t="s">
        <v>120</v>
      </c>
      <c r="C423" s="3">
        <v>1</v>
      </c>
      <c r="D423" s="13" t="s">
        <v>3791</v>
      </c>
      <c r="E423" s="13" t="s">
        <v>121</v>
      </c>
      <c r="F423" s="13" t="s">
        <v>135</v>
      </c>
      <c r="G423" s="3" t="s">
        <v>1595</v>
      </c>
      <c r="H423" s="12" t="s">
        <v>1596</v>
      </c>
      <c r="I423" s="15" t="s">
        <v>416</v>
      </c>
      <c r="J423" s="44" t="s">
        <v>1597</v>
      </c>
      <c r="K423" s="55" t="s">
        <v>1598</v>
      </c>
      <c r="L423" s="10">
        <v>0</v>
      </c>
      <c r="M423" s="10">
        <v>0</v>
      </c>
      <c r="N423" s="10">
        <v>75000</v>
      </c>
      <c r="O42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423" s="10">
        <v>0</v>
      </c>
      <c r="Q423" s="10">
        <v>0</v>
      </c>
      <c r="R423" s="10">
        <v>18750</v>
      </c>
      <c r="S423" s="10">
        <f>SUM(Table3[[#This Row],[2nd Apportionment A-G Access Grant Res. Code 7412, PCA 25580]:[2nd Apportionment A-G Learning Loss Mitigation Grant Res. Code 7413, PCA 25635]])</f>
        <v>18750</v>
      </c>
    </row>
    <row r="424" spans="1:19" x14ac:dyDescent="0.2">
      <c r="A424" s="14" t="s">
        <v>4462</v>
      </c>
      <c r="B424" s="3" t="s">
        <v>120</v>
      </c>
      <c r="C424" s="3">
        <v>1</v>
      </c>
      <c r="D424" s="13" t="s">
        <v>3792</v>
      </c>
      <c r="E424" s="13" t="s">
        <v>121</v>
      </c>
      <c r="F424" s="13" t="s">
        <v>122</v>
      </c>
      <c r="G424" s="3" t="s">
        <v>1599</v>
      </c>
      <c r="H424" s="12" t="s">
        <v>1600</v>
      </c>
      <c r="I424" s="15" t="s">
        <v>416</v>
      </c>
      <c r="J424" s="44" t="s">
        <v>1601</v>
      </c>
      <c r="K424" s="55" t="s">
        <v>1602</v>
      </c>
      <c r="L424" s="10">
        <v>0</v>
      </c>
      <c r="M424" s="10">
        <v>0</v>
      </c>
      <c r="N424" s="10">
        <v>75000</v>
      </c>
      <c r="O42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424" s="10">
        <v>0</v>
      </c>
      <c r="Q424" s="10">
        <v>0</v>
      </c>
      <c r="R424" s="10">
        <v>18750</v>
      </c>
      <c r="S424" s="10">
        <f>SUM(Table3[[#This Row],[2nd Apportionment A-G Access Grant Res. Code 7412, PCA 25580]:[2nd Apportionment A-G Learning Loss Mitigation Grant Res. Code 7413, PCA 25635]])</f>
        <v>18750</v>
      </c>
    </row>
    <row r="425" spans="1:19" x14ac:dyDescent="0.2">
      <c r="A425" s="14" t="s">
        <v>4462</v>
      </c>
      <c r="B425" s="3" t="s">
        <v>120</v>
      </c>
      <c r="C425" s="3">
        <v>1</v>
      </c>
      <c r="D425" s="13" t="s">
        <v>3793</v>
      </c>
      <c r="E425" s="13" t="s">
        <v>121</v>
      </c>
      <c r="F425" s="13" t="s">
        <v>1006</v>
      </c>
      <c r="G425" s="3" t="s">
        <v>1603</v>
      </c>
      <c r="H425" s="12" t="s">
        <v>1604</v>
      </c>
      <c r="I425" s="15" t="s">
        <v>416</v>
      </c>
      <c r="J425" s="44" t="s">
        <v>1605</v>
      </c>
      <c r="K425" s="55" t="s">
        <v>1606</v>
      </c>
      <c r="L425" s="10">
        <v>213710</v>
      </c>
      <c r="M425" s="10">
        <v>0</v>
      </c>
      <c r="N425" s="10">
        <v>80119</v>
      </c>
      <c r="O42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293829</v>
      </c>
      <c r="P425" s="10">
        <v>53427</v>
      </c>
      <c r="Q425" s="10">
        <v>0</v>
      </c>
      <c r="R425" s="10">
        <v>20030</v>
      </c>
      <c r="S425" s="10">
        <f>SUM(Table3[[#This Row],[2nd Apportionment A-G Access Grant Res. Code 7412, PCA 25580]:[2nd Apportionment A-G Learning Loss Mitigation Grant Res. Code 7413, PCA 25635]])</f>
        <v>73457</v>
      </c>
    </row>
    <row r="426" spans="1:19" x14ac:dyDescent="0.2">
      <c r="A426" s="14" t="s">
        <v>4462</v>
      </c>
      <c r="B426" s="3" t="s">
        <v>120</v>
      </c>
      <c r="C426" s="3">
        <v>1</v>
      </c>
      <c r="D426" s="13" t="s">
        <v>3794</v>
      </c>
      <c r="E426" s="13" t="s">
        <v>121</v>
      </c>
      <c r="F426" s="13" t="s">
        <v>1018</v>
      </c>
      <c r="G426" s="3" t="s">
        <v>1607</v>
      </c>
      <c r="H426" s="12" t="s">
        <v>1608</v>
      </c>
      <c r="I426" s="15" t="s">
        <v>412</v>
      </c>
      <c r="J426" s="44" t="s">
        <v>1018</v>
      </c>
      <c r="K426" s="55" t="s">
        <v>1609</v>
      </c>
      <c r="L426" s="10">
        <v>0</v>
      </c>
      <c r="M426" s="10">
        <v>165675</v>
      </c>
      <c r="N426" s="10">
        <v>75000</v>
      </c>
      <c r="O42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240675</v>
      </c>
      <c r="P426" s="10">
        <v>0</v>
      </c>
      <c r="Q426" s="10">
        <v>41419</v>
      </c>
      <c r="R426" s="10">
        <v>18750</v>
      </c>
      <c r="S426" s="10">
        <f>SUM(Table3[[#This Row],[2nd Apportionment A-G Access Grant Res. Code 7412, PCA 25580]:[2nd Apportionment A-G Learning Loss Mitigation Grant Res. Code 7413, PCA 25635]])</f>
        <v>60169</v>
      </c>
    </row>
    <row r="427" spans="1:19" x14ac:dyDescent="0.2">
      <c r="A427" s="14" t="s">
        <v>4462</v>
      </c>
      <c r="B427" s="3" t="s">
        <v>120</v>
      </c>
      <c r="C427" s="3">
        <v>1</v>
      </c>
      <c r="D427" s="13" t="s">
        <v>3795</v>
      </c>
      <c r="E427" s="13" t="s">
        <v>121</v>
      </c>
      <c r="F427" s="13" t="s">
        <v>135</v>
      </c>
      <c r="G427" s="3" t="s">
        <v>1610</v>
      </c>
      <c r="H427" s="12" t="s">
        <v>1611</v>
      </c>
      <c r="I427" s="15" t="s">
        <v>416</v>
      </c>
      <c r="J427" s="44" t="s">
        <v>1612</v>
      </c>
      <c r="K427" s="55" t="s">
        <v>1613</v>
      </c>
      <c r="L427" s="10">
        <v>0</v>
      </c>
      <c r="M427" s="10">
        <v>0</v>
      </c>
      <c r="N427" s="10">
        <v>75000</v>
      </c>
      <c r="O42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427" s="10">
        <v>0</v>
      </c>
      <c r="Q427" s="10">
        <v>0</v>
      </c>
      <c r="R427" s="10">
        <v>18750</v>
      </c>
      <c r="S427" s="10">
        <f>SUM(Table3[[#This Row],[2nd Apportionment A-G Access Grant Res. Code 7412, PCA 25580]:[2nd Apportionment A-G Learning Loss Mitigation Grant Res. Code 7413, PCA 25635]])</f>
        <v>18750</v>
      </c>
    </row>
    <row r="428" spans="1:19" x14ac:dyDescent="0.2">
      <c r="A428" s="14" t="s">
        <v>157</v>
      </c>
      <c r="B428" s="3" t="s">
        <v>158</v>
      </c>
      <c r="C428" s="3">
        <v>1</v>
      </c>
      <c r="D428" s="13" t="s">
        <v>3796</v>
      </c>
      <c r="E428" s="13" t="s">
        <v>159</v>
      </c>
      <c r="F428" s="13" t="s">
        <v>1614</v>
      </c>
      <c r="G428" s="3" t="s">
        <v>10</v>
      </c>
      <c r="H428" s="12" t="s">
        <v>396</v>
      </c>
      <c r="I428" s="15" t="s">
        <v>396</v>
      </c>
      <c r="J428" s="44" t="s">
        <v>1614</v>
      </c>
      <c r="K428" s="55" t="s">
        <v>1615</v>
      </c>
      <c r="L428" s="10">
        <v>75000</v>
      </c>
      <c r="M428" s="10">
        <v>0</v>
      </c>
      <c r="N428" s="10">
        <v>75000</v>
      </c>
      <c r="O42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28" s="10">
        <v>18750</v>
      </c>
      <c r="Q428" s="10">
        <v>0</v>
      </c>
      <c r="R428" s="10">
        <v>18750</v>
      </c>
      <c r="S428" s="10">
        <f>SUM(Table3[[#This Row],[2nd Apportionment A-G Access Grant Res. Code 7412, PCA 25580]:[2nd Apportionment A-G Learning Loss Mitigation Grant Res. Code 7413, PCA 25635]])</f>
        <v>37500</v>
      </c>
    </row>
    <row r="429" spans="1:19" x14ac:dyDescent="0.2">
      <c r="A429" s="14" t="s">
        <v>157</v>
      </c>
      <c r="B429" s="3" t="s">
        <v>158</v>
      </c>
      <c r="C429" s="3">
        <v>1</v>
      </c>
      <c r="D429" s="13" t="s">
        <v>3797</v>
      </c>
      <c r="E429" s="13" t="s">
        <v>159</v>
      </c>
      <c r="F429" s="13" t="s">
        <v>1616</v>
      </c>
      <c r="G429" s="3" t="s">
        <v>10</v>
      </c>
      <c r="H429" s="12" t="s">
        <v>396</v>
      </c>
      <c r="I429" s="15" t="s">
        <v>396</v>
      </c>
      <c r="J429" s="44" t="s">
        <v>1616</v>
      </c>
      <c r="K429" s="55" t="s">
        <v>1617</v>
      </c>
      <c r="L429" s="10">
        <v>236638</v>
      </c>
      <c r="M429" s="10">
        <v>0</v>
      </c>
      <c r="N429" s="10">
        <v>88715</v>
      </c>
      <c r="O42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325353</v>
      </c>
      <c r="P429" s="10">
        <v>59159</v>
      </c>
      <c r="Q429" s="10">
        <v>0</v>
      </c>
      <c r="R429" s="10">
        <v>22179</v>
      </c>
      <c r="S429" s="10">
        <f>SUM(Table3[[#This Row],[2nd Apportionment A-G Access Grant Res. Code 7412, PCA 25580]:[2nd Apportionment A-G Learning Loss Mitigation Grant Res. Code 7413, PCA 25635]])</f>
        <v>81338</v>
      </c>
    </row>
    <row r="430" spans="1:19" x14ac:dyDescent="0.2">
      <c r="A430" s="14" t="s">
        <v>157</v>
      </c>
      <c r="B430" s="3" t="s">
        <v>158</v>
      </c>
      <c r="C430" s="3">
        <v>1</v>
      </c>
      <c r="D430" s="13" t="s">
        <v>3798</v>
      </c>
      <c r="E430" s="13" t="s">
        <v>159</v>
      </c>
      <c r="F430" s="13" t="s">
        <v>160</v>
      </c>
      <c r="G430" s="3" t="s">
        <v>10</v>
      </c>
      <c r="H430" s="12" t="s">
        <v>396</v>
      </c>
      <c r="I430" s="15" t="s">
        <v>396</v>
      </c>
      <c r="J430" s="44" t="s">
        <v>160</v>
      </c>
      <c r="K430" s="55" t="s">
        <v>161</v>
      </c>
      <c r="L430" s="10">
        <v>1561360</v>
      </c>
      <c r="M430" s="10">
        <v>0</v>
      </c>
      <c r="N430" s="10">
        <v>585347</v>
      </c>
      <c r="O43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2146707</v>
      </c>
      <c r="P430" s="10">
        <v>390340</v>
      </c>
      <c r="Q430" s="10">
        <v>0</v>
      </c>
      <c r="R430" s="10">
        <v>146337</v>
      </c>
      <c r="S430" s="10">
        <f>SUM(Table3[[#This Row],[2nd Apportionment A-G Access Grant Res. Code 7412, PCA 25580]:[2nd Apportionment A-G Learning Loss Mitigation Grant Res. Code 7413, PCA 25635]])</f>
        <v>536677</v>
      </c>
    </row>
    <row r="431" spans="1:19" x14ac:dyDescent="0.2">
      <c r="A431" s="14" t="s">
        <v>157</v>
      </c>
      <c r="B431" s="3" t="s">
        <v>158</v>
      </c>
      <c r="C431" s="3">
        <v>1</v>
      </c>
      <c r="D431" s="13" t="s">
        <v>3799</v>
      </c>
      <c r="E431" s="13" t="s">
        <v>159</v>
      </c>
      <c r="F431" s="13" t="s">
        <v>1618</v>
      </c>
      <c r="G431" s="3" t="s">
        <v>10</v>
      </c>
      <c r="H431" s="12" t="s">
        <v>396</v>
      </c>
      <c r="I431" s="15" t="s">
        <v>396</v>
      </c>
      <c r="J431" s="44" t="s">
        <v>1618</v>
      </c>
      <c r="K431" s="55" t="s">
        <v>1619</v>
      </c>
      <c r="L431" s="10">
        <v>80672</v>
      </c>
      <c r="M431" s="10">
        <v>0</v>
      </c>
      <c r="N431" s="10">
        <v>30244</v>
      </c>
      <c r="O43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110916</v>
      </c>
      <c r="P431" s="10">
        <v>20168</v>
      </c>
      <c r="Q431" s="10">
        <v>0</v>
      </c>
      <c r="R431" s="10">
        <v>7561</v>
      </c>
      <c r="S431" s="10">
        <f>SUM(Table3[[#This Row],[2nd Apportionment A-G Access Grant Res. Code 7412, PCA 25580]:[2nd Apportionment A-G Learning Loss Mitigation Grant Res. Code 7413, PCA 25635]])</f>
        <v>27729</v>
      </c>
    </row>
    <row r="432" spans="1:19" x14ac:dyDescent="0.2">
      <c r="A432" s="14" t="s">
        <v>157</v>
      </c>
      <c r="B432" s="3" t="s">
        <v>158</v>
      </c>
      <c r="C432" s="3">
        <v>1</v>
      </c>
      <c r="D432" s="13" t="s">
        <v>3800</v>
      </c>
      <c r="E432" s="13" t="s">
        <v>159</v>
      </c>
      <c r="F432" s="13" t="s">
        <v>1620</v>
      </c>
      <c r="G432" s="3" t="s">
        <v>10</v>
      </c>
      <c r="H432" s="12" t="s">
        <v>396</v>
      </c>
      <c r="I432" s="15" t="s">
        <v>396</v>
      </c>
      <c r="J432" s="44" t="s">
        <v>1620</v>
      </c>
      <c r="K432" s="55" t="s">
        <v>1621</v>
      </c>
      <c r="L432" s="10">
        <v>75000</v>
      </c>
      <c r="M432" s="10">
        <v>0</v>
      </c>
      <c r="N432" s="10">
        <v>75000</v>
      </c>
      <c r="O43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32" s="10">
        <v>18750</v>
      </c>
      <c r="Q432" s="10">
        <v>0</v>
      </c>
      <c r="R432" s="10">
        <v>18750</v>
      </c>
      <c r="S432" s="10">
        <f>SUM(Table3[[#This Row],[2nd Apportionment A-G Access Grant Res. Code 7412, PCA 25580]:[2nd Apportionment A-G Learning Loss Mitigation Grant Res. Code 7413, PCA 25635]])</f>
        <v>37500</v>
      </c>
    </row>
    <row r="433" spans="1:19" x14ac:dyDescent="0.2">
      <c r="A433" s="14" t="s">
        <v>157</v>
      </c>
      <c r="B433" s="3" t="s">
        <v>158</v>
      </c>
      <c r="C433" s="3">
        <v>1</v>
      </c>
      <c r="D433" s="13" t="s">
        <v>3801</v>
      </c>
      <c r="E433" s="13" t="s">
        <v>159</v>
      </c>
      <c r="F433" s="13" t="s">
        <v>1622</v>
      </c>
      <c r="G433" s="3" t="s">
        <v>10</v>
      </c>
      <c r="H433" s="12" t="s">
        <v>396</v>
      </c>
      <c r="I433" s="15" t="s">
        <v>396</v>
      </c>
      <c r="J433" s="44" t="s">
        <v>1622</v>
      </c>
      <c r="K433" s="55" t="s">
        <v>1623</v>
      </c>
      <c r="L433" s="10">
        <v>104449</v>
      </c>
      <c r="M433" s="10">
        <v>0</v>
      </c>
      <c r="N433" s="10">
        <v>75000</v>
      </c>
      <c r="O43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179449</v>
      </c>
      <c r="P433" s="10">
        <v>26112</v>
      </c>
      <c r="Q433" s="10">
        <v>0</v>
      </c>
      <c r="R433" s="10">
        <v>18750</v>
      </c>
      <c r="S433" s="10">
        <f>SUM(Table3[[#This Row],[2nd Apportionment A-G Access Grant Res. Code 7412, PCA 25580]:[2nd Apportionment A-G Learning Loss Mitigation Grant Res. Code 7413, PCA 25635]])</f>
        <v>44862</v>
      </c>
    </row>
    <row r="434" spans="1:19" x14ac:dyDescent="0.2">
      <c r="A434" s="14" t="s">
        <v>157</v>
      </c>
      <c r="B434" s="3" t="s">
        <v>158</v>
      </c>
      <c r="C434" s="3">
        <v>1</v>
      </c>
      <c r="D434" s="13" t="s">
        <v>3802</v>
      </c>
      <c r="E434" s="13" t="s">
        <v>159</v>
      </c>
      <c r="F434" s="13" t="s">
        <v>1614</v>
      </c>
      <c r="G434" s="3" t="s">
        <v>1624</v>
      </c>
      <c r="H434" s="12" t="s">
        <v>1625</v>
      </c>
      <c r="I434" s="15" t="s">
        <v>412</v>
      </c>
      <c r="J434" s="44" t="s">
        <v>1614</v>
      </c>
      <c r="K434" s="55" t="s">
        <v>1626</v>
      </c>
      <c r="L434" s="10">
        <v>77558</v>
      </c>
      <c r="M434" s="10">
        <v>0</v>
      </c>
      <c r="N434" s="10">
        <v>75000</v>
      </c>
      <c r="O43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152558</v>
      </c>
      <c r="P434" s="10">
        <v>19389</v>
      </c>
      <c r="Q434" s="10">
        <v>0</v>
      </c>
      <c r="R434" s="10">
        <v>18750</v>
      </c>
      <c r="S434" s="10">
        <f>SUM(Table3[[#This Row],[2nd Apportionment A-G Access Grant Res. Code 7412, PCA 25580]:[2nd Apportionment A-G Learning Loss Mitigation Grant Res. Code 7413, PCA 25635]])</f>
        <v>38139</v>
      </c>
    </row>
    <row r="435" spans="1:19" x14ac:dyDescent="0.2">
      <c r="A435" s="14" t="s">
        <v>157</v>
      </c>
      <c r="B435" s="3" t="s">
        <v>158</v>
      </c>
      <c r="C435" s="3">
        <v>1</v>
      </c>
      <c r="D435" s="13" t="s">
        <v>3803</v>
      </c>
      <c r="E435" s="13" t="s">
        <v>159</v>
      </c>
      <c r="F435" s="13" t="s">
        <v>1622</v>
      </c>
      <c r="G435" s="3" t="s">
        <v>1627</v>
      </c>
      <c r="H435" s="12" t="s">
        <v>1628</v>
      </c>
      <c r="I435" s="15" t="s">
        <v>416</v>
      </c>
      <c r="J435" s="44" t="s">
        <v>1629</v>
      </c>
      <c r="K435" s="55" t="s">
        <v>1630</v>
      </c>
      <c r="L435" s="10">
        <v>7643</v>
      </c>
      <c r="M435" s="10">
        <v>0</v>
      </c>
      <c r="N435" s="10">
        <v>2865</v>
      </c>
      <c r="O43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10508</v>
      </c>
      <c r="P435" s="10">
        <v>1911</v>
      </c>
      <c r="Q435" s="10">
        <v>0</v>
      </c>
      <c r="R435" s="10">
        <v>716</v>
      </c>
      <c r="S435" s="10">
        <f>SUM(Table3[[#This Row],[2nd Apportionment A-G Access Grant Res. Code 7412, PCA 25580]:[2nd Apportionment A-G Learning Loss Mitigation Grant Res. Code 7413, PCA 25635]])</f>
        <v>2627</v>
      </c>
    </row>
    <row r="436" spans="1:19" x14ac:dyDescent="0.2">
      <c r="A436" s="14" t="s">
        <v>157</v>
      </c>
      <c r="B436" s="3" t="s">
        <v>158</v>
      </c>
      <c r="C436" s="3">
        <v>1</v>
      </c>
      <c r="D436" s="13" t="s">
        <v>3804</v>
      </c>
      <c r="E436" s="13" t="s">
        <v>159</v>
      </c>
      <c r="F436" s="13" t="s">
        <v>160</v>
      </c>
      <c r="G436" s="3" t="s">
        <v>1631</v>
      </c>
      <c r="H436" s="12" t="s">
        <v>1632</v>
      </c>
      <c r="I436" s="15" t="s">
        <v>416</v>
      </c>
      <c r="J436" s="44" t="s">
        <v>1633</v>
      </c>
      <c r="K436" s="55" t="s">
        <v>1634</v>
      </c>
      <c r="L436" s="10">
        <v>75000</v>
      </c>
      <c r="M436" s="10">
        <v>0</v>
      </c>
      <c r="N436" s="10">
        <v>75000</v>
      </c>
      <c r="O43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36" s="10">
        <v>18750</v>
      </c>
      <c r="Q436" s="10">
        <v>0</v>
      </c>
      <c r="R436" s="10">
        <v>18750</v>
      </c>
      <c r="S436" s="10">
        <f>SUM(Table3[[#This Row],[2nd Apportionment A-G Access Grant Res. Code 7412, PCA 25580]:[2nd Apportionment A-G Learning Loss Mitigation Grant Res. Code 7413, PCA 25635]])</f>
        <v>37500</v>
      </c>
    </row>
    <row r="437" spans="1:19" x14ac:dyDescent="0.2">
      <c r="A437" s="14" t="s">
        <v>157</v>
      </c>
      <c r="B437" s="3" t="s">
        <v>158</v>
      </c>
      <c r="C437" s="3">
        <v>1</v>
      </c>
      <c r="D437" s="13" t="s">
        <v>3805</v>
      </c>
      <c r="E437" s="13" t="s">
        <v>159</v>
      </c>
      <c r="F437" s="13" t="s">
        <v>1620</v>
      </c>
      <c r="G437" s="3" t="s">
        <v>1635</v>
      </c>
      <c r="H437" s="12" t="s">
        <v>1636</v>
      </c>
      <c r="I437" s="15" t="s">
        <v>412</v>
      </c>
      <c r="J437" s="44" t="s">
        <v>1620</v>
      </c>
      <c r="K437" s="55" t="s">
        <v>1637</v>
      </c>
      <c r="L437" s="10">
        <v>28589</v>
      </c>
      <c r="M437" s="10">
        <v>0</v>
      </c>
      <c r="N437" s="10">
        <v>10718</v>
      </c>
      <c r="O43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39307</v>
      </c>
      <c r="P437" s="10">
        <v>7147</v>
      </c>
      <c r="Q437" s="10">
        <v>0</v>
      </c>
      <c r="R437" s="10">
        <v>2679</v>
      </c>
      <c r="S437" s="10">
        <f>SUM(Table3[[#This Row],[2nd Apportionment A-G Access Grant Res. Code 7412, PCA 25580]:[2nd Apportionment A-G Learning Loss Mitigation Grant Res. Code 7413, PCA 25635]])</f>
        <v>9826</v>
      </c>
    </row>
    <row r="438" spans="1:19" x14ac:dyDescent="0.2">
      <c r="A438" s="14" t="s">
        <v>157</v>
      </c>
      <c r="B438" s="3" t="s">
        <v>158</v>
      </c>
      <c r="C438" s="3">
        <v>1</v>
      </c>
      <c r="D438" s="13" t="s">
        <v>3806</v>
      </c>
      <c r="E438" s="13" t="s">
        <v>159</v>
      </c>
      <c r="F438" s="13" t="s">
        <v>1620</v>
      </c>
      <c r="G438" s="3" t="s">
        <v>1638</v>
      </c>
      <c r="H438" s="12" t="s">
        <v>1639</v>
      </c>
      <c r="I438" s="15" t="s">
        <v>412</v>
      </c>
      <c r="J438" s="44" t="s">
        <v>1620</v>
      </c>
      <c r="K438" s="55" t="s">
        <v>1640</v>
      </c>
      <c r="L438" s="10">
        <v>16417</v>
      </c>
      <c r="M438" s="10">
        <v>0</v>
      </c>
      <c r="N438" s="10">
        <v>6155</v>
      </c>
      <c r="O43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22572</v>
      </c>
      <c r="P438" s="10">
        <v>4104</v>
      </c>
      <c r="Q438" s="10">
        <v>0</v>
      </c>
      <c r="R438" s="10">
        <v>1539</v>
      </c>
      <c r="S438" s="10">
        <f>SUM(Table3[[#This Row],[2nd Apportionment A-G Access Grant Res. Code 7412, PCA 25580]:[2nd Apportionment A-G Learning Loss Mitigation Grant Res. Code 7413, PCA 25635]])</f>
        <v>5643</v>
      </c>
    </row>
    <row r="439" spans="1:19" x14ac:dyDescent="0.2">
      <c r="A439" s="14" t="s">
        <v>162</v>
      </c>
      <c r="B439" s="3" t="s">
        <v>3807</v>
      </c>
      <c r="C439" s="3">
        <v>53</v>
      </c>
      <c r="D439" s="13" t="s">
        <v>3808</v>
      </c>
      <c r="E439" s="13" t="s">
        <v>163</v>
      </c>
      <c r="F439" s="13" t="s">
        <v>1641</v>
      </c>
      <c r="G439" s="3" t="s">
        <v>10</v>
      </c>
      <c r="H439" s="12" t="s">
        <v>396</v>
      </c>
      <c r="I439" s="15" t="s">
        <v>396</v>
      </c>
      <c r="J439" s="44" t="s">
        <v>1641</v>
      </c>
      <c r="K439" s="55" t="s">
        <v>1642</v>
      </c>
      <c r="L439" s="10">
        <v>75000</v>
      </c>
      <c r="M439" s="10">
        <v>0</v>
      </c>
      <c r="N439" s="10">
        <v>75000</v>
      </c>
      <c r="O43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39" s="10">
        <v>18750</v>
      </c>
      <c r="Q439" s="10">
        <v>0</v>
      </c>
      <c r="R439" s="10">
        <v>18750</v>
      </c>
      <c r="S439" s="10">
        <f>SUM(Table3[[#This Row],[2nd Apportionment A-G Access Grant Res. Code 7412, PCA 25580]:[2nd Apportionment A-G Learning Loss Mitigation Grant Res. Code 7413, PCA 25635]])</f>
        <v>37500</v>
      </c>
    </row>
    <row r="440" spans="1:19" x14ac:dyDescent="0.2">
      <c r="A440" s="14" t="s">
        <v>162</v>
      </c>
      <c r="B440" s="3" t="s">
        <v>3807</v>
      </c>
      <c r="C440" s="3">
        <v>53</v>
      </c>
      <c r="D440" s="13" t="s">
        <v>3809</v>
      </c>
      <c r="E440" s="13" t="s">
        <v>163</v>
      </c>
      <c r="F440" s="13" t="s">
        <v>1643</v>
      </c>
      <c r="G440" s="3" t="s">
        <v>10</v>
      </c>
      <c r="H440" s="12" t="s">
        <v>396</v>
      </c>
      <c r="I440" s="15" t="s">
        <v>396</v>
      </c>
      <c r="J440" s="44" t="s">
        <v>1643</v>
      </c>
      <c r="K440" s="55" t="s">
        <v>1644</v>
      </c>
      <c r="L440" s="10">
        <v>0</v>
      </c>
      <c r="M440" s="10">
        <v>632707</v>
      </c>
      <c r="N440" s="10">
        <v>94021</v>
      </c>
      <c r="O44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726728</v>
      </c>
      <c r="P440" s="10">
        <v>0</v>
      </c>
      <c r="Q440" s="10">
        <v>158177</v>
      </c>
      <c r="R440" s="10">
        <v>23505</v>
      </c>
      <c r="S440" s="10">
        <f>SUM(Table3[[#This Row],[2nd Apportionment A-G Access Grant Res. Code 7412, PCA 25580]:[2nd Apportionment A-G Learning Loss Mitigation Grant Res. Code 7413, PCA 25635]])</f>
        <v>181682</v>
      </c>
    </row>
    <row r="441" spans="1:19" x14ac:dyDescent="0.2">
      <c r="A441" s="14" t="s">
        <v>162</v>
      </c>
      <c r="B441" s="3" t="s">
        <v>3807</v>
      </c>
      <c r="C441" s="3">
        <v>53</v>
      </c>
      <c r="D441" s="13" t="s">
        <v>3810</v>
      </c>
      <c r="E441" s="13" t="s">
        <v>163</v>
      </c>
      <c r="F441" s="13" t="s">
        <v>164</v>
      </c>
      <c r="G441" s="3" t="s">
        <v>10</v>
      </c>
      <c r="H441" s="12" t="s">
        <v>396</v>
      </c>
      <c r="I441" s="15" t="s">
        <v>396</v>
      </c>
      <c r="J441" s="44" t="s">
        <v>164</v>
      </c>
      <c r="K441" s="55" t="s">
        <v>165</v>
      </c>
      <c r="L441" s="10">
        <v>397133</v>
      </c>
      <c r="M441" s="10">
        <v>0</v>
      </c>
      <c r="N441" s="10">
        <v>148884</v>
      </c>
      <c r="O44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546017</v>
      </c>
      <c r="P441" s="10">
        <v>99283</v>
      </c>
      <c r="Q441" s="10">
        <v>0</v>
      </c>
      <c r="R441" s="10">
        <v>37221</v>
      </c>
      <c r="S441" s="10">
        <f>SUM(Table3[[#This Row],[2nd Apportionment A-G Access Grant Res. Code 7412, PCA 25580]:[2nd Apportionment A-G Learning Loss Mitigation Grant Res. Code 7413, PCA 25635]])</f>
        <v>136504</v>
      </c>
    </row>
    <row r="442" spans="1:19" x14ac:dyDescent="0.2">
      <c r="A442" s="14" t="s">
        <v>162</v>
      </c>
      <c r="B442" s="3" t="s">
        <v>3807</v>
      </c>
      <c r="C442" s="3">
        <v>53</v>
      </c>
      <c r="D442" s="13" t="s">
        <v>3811</v>
      </c>
      <c r="E442" s="13" t="s">
        <v>163</v>
      </c>
      <c r="F442" s="13" t="s">
        <v>1645</v>
      </c>
      <c r="G442" s="3" t="s">
        <v>10</v>
      </c>
      <c r="H442" s="12" t="s">
        <v>396</v>
      </c>
      <c r="I442" s="15" t="s">
        <v>396</v>
      </c>
      <c r="J442" s="44" t="s">
        <v>1645</v>
      </c>
      <c r="K442" s="55" t="s">
        <v>1646</v>
      </c>
      <c r="L442" s="10">
        <v>0</v>
      </c>
      <c r="M442" s="10">
        <v>425613</v>
      </c>
      <c r="N442" s="10">
        <v>63246</v>
      </c>
      <c r="O44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488859</v>
      </c>
      <c r="P442" s="10">
        <v>0</v>
      </c>
      <c r="Q442" s="10">
        <v>106403</v>
      </c>
      <c r="R442" s="10">
        <v>15811</v>
      </c>
      <c r="S442" s="10">
        <f>SUM(Table3[[#This Row],[2nd Apportionment A-G Access Grant Res. Code 7412, PCA 25580]:[2nd Apportionment A-G Learning Loss Mitigation Grant Res. Code 7413, PCA 25635]])</f>
        <v>122214</v>
      </c>
    </row>
    <row r="443" spans="1:19" x14ac:dyDescent="0.2">
      <c r="A443" s="14" t="s">
        <v>162</v>
      </c>
      <c r="B443" s="3" t="s">
        <v>3807</v>
      </c>
      <c r="C443" s="3">
        <v>53</v>
      </c>
      <c r="D443" s="13" t="s">
        <v>3812</v>
      </c>
      <c r="E443" s="13" t="s">
        <v>163</v>
      </c>
      <c r="F443" s="13" t="s">
        <v>1647</v>
      </c>
      <c r="G443" s="3" t="s">
        <v>10</v>
      </c>
      <c r="H443" s="12" t="s">
        <v>396</v>
      </c>
      <c r="I443" s="15" t="s">
        <v>396</v>
      </c>
      <c r="J443" s="44" t="s">
        <v>1647</v>
      </c>
      <c r="K443" s="55" t="s">
        <v>1648</v>
      </c>
      <c r="L443" s="10">
        <v>75000</v>
      </c>
      <c r="M443" s="10">
        <v>0</v>
      </c>
      <c r="N443" s="10">
        <v>75000</v>
      </c>
      <c r="O44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43" s="10">
        <v>18750</v>
      </c>
      <c r="Q443" s="10">
        <v>0</v>
      </c>
      <c r="R443" s="10">
        <v>18750</v>
      </c>
      <c r="S443" s="10">
        <f>SUM(Table3[[#This Row],[2nd Apportionment A-G Access Grant Res. Code 7412, PCA 25580]:[2nd Apportionment A-G Learning Loss Mitigation Grant Res. Code 7413, PCA 25635]])</f>
        <v>37500</v>
      </c>
    </row>
    <row r="444" spans="1:19" x14ac:dyDescent="0.2">
      <c r="A444" s="14" t="s">
        <v>162</v>
      </c>
      <c r="B444" s="3" t="s">
        <v>3807</v>
      </c>
      <c r="C444" s="3">
        <v>53</v>
      </c>
      <c r="D444" s="13" t="s">
        <v>3813</v>
      </c>
      <c r="E444" s="13" t="s">
        <v>163</v>
      </c>
      <c r="F444" s="13" t="s">
        <v>1641</v>
      </c>
      <c r="G444" s="3" t="s">
        <v>1649</v>
      </c>
      <c r="H444" s="12" t="s">
        <v>1650</v>
      </c>
      <c r="I444" s="15" t="s">
        <v>412</v>
      </c>
      <c r="J444" s="44" t="s">
        <v>1641</v>
      </c>
      <c r="K444" s="55" t="s">
        <v>1651</v>
      </c>
      <c r="L444" s="10">
        <v>5095</v>
      </c>
      <c r="M444" s="10">
        <v>0</v>
      </c>
      <c r="N444" s="10">
        <v>1910</v>
      </c>
      <c r="O44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7005</v>
      </c>
      <c r="P444" s="10">
        <v>1274</v>
      </c>
      <c r="Q444" s="10">
        <v>0</v>
      </c>
      <c r="R444" s="10">
        <v>477</v>
      </c>
      <c r="S444" s="10">
        <f>SUM(Table3[[#This Row],[2nd Apportionment A-G Access Grant Res. Code 7412, PCA 25580]:[2nd Apportionment A-G Learning Loss Mitigation Grant Res. Code 7413, PCA 25635]])</f>
        <v>1751</v>
      </c>
    </row>
    <row r="445" spans="1:19" x14ac:dyDescent="0.2">
      <c r="A445" s="14" t="s">
        <v>3814</v>
      </c>
      <c r="B445" s="3" t="s">
        <v>3815</v>
      </c>
      <c r="C445" s="3">
        <v>1</v>
      </c>
      <c r="D445" s="13" t="s">
        <v>3816</v>
      </c>
      <c r="E445" s="13" t="s">
        <v>1652</v>
      </c>
      <c r="F445" s="13" t="s">
        <v>1653</v>
      </c>
      <c r="G445" s="3" t="s">
        <v>10</v>
      </c>
      <c r="H445" s="12" t="s">
        <v>396</v>
      </c>
      <c r="I445" s="15" t="s">
        <v>396</v>
      </c>
      <c r="J445" s="44" t="s">
        <v>1653</v>
      </c>
      <c r="K445" s="55" t="s">
        <v>1654</v>
      </c>
      <c r="L445" s="10">
        <v>75000</v>
      </c>
      <c r="M445" s="10">
        <v>0</v>
      </c>
      <c r="N445" s="10">
        <v>75000</v>
      </c>
      <c r="O44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45" s="10">
        <v>18750</v>
      </c>
      <c r="Q445" s="10">
        <v>0</v>
      </c>
      <c r="R445" s="10">
        <v>18750</v>
      </c>
      <c r="S445" s="10">
        <f>SUM(Table3[[#This Row],[2nd Apportionment A-G Access Grant Res. Code 7412, PCA 25580]:[2nd Apportionment A-G Learning Loss Mitigation Grant Res. Code 7413, PCA 25635]])</f>
        <v>37500</v>
      </c>
    </row>
    <row r="446" spans="1:19" x14ac:dyDescent="0.2">
      <c r="A446" s="14" t="s">
        <v>3814</v>
      </c>
      <c r="B446" s="3" t="s">
        <v>3815</v>
      </c>
      <c r="C446" s="3">
        <v>1</v>
      </c>
      <c r="D446" s="13" t="s">
        <v>3817</v>
      </c>
      <c r="E446" s="13" t="s">
        <v>1652</v>
      </c>
      <c r="F446" s="13" t="s">
        <v>1655</v>
      </c>
      <c r="G446" s="3" t="s">
        <v>10</v>
      </c>
      <c r="H446" s="12" t="s">
        <v>396</v>
      </c>
      <c r="I446" s="15" t="s">
        <v>396</v>
      </c>
      <c r="J446" s="44" t="s">
        <v>1655</v>
      </c>
      <c r="K446" s="55" t="s">
        <v>1656</v>
      </c>
      <c r="L446" s="10">
        <v>93976</v>
      </c>
      <c r="M446" s="10">
        <v>0</v>
      </c>
      <c r="N446" s="10">
        <v>75000</v>
      </c>
      <c r="O44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168976</v>
      </c>
      <c r="P446" s="10">
        <v>23494</v>
      </c>
      <c r="Q446" s="10">
        <v>0</v>
      </c>
      <c r="R446" s="10">
        <v>18750</v>
      </c>
      <c r="S446" s="10">
        <f>SUM(Table3[[#This Row],[2nd Apportionment A-G Access Grant Res. Code 7412, PCA 25580]:[2nd Apportionment A-G Learning Loss Mitigation Grant Res. Code 7413, PCA 25635]])</f>
        <v>42244</v>
      </c>
    </row>
    <row r="447" spans="1:19" x14ac:dyDescent="0.2">
      <c r="A447" s="14" t="s">
        <v>166</v>
      </c>
      <c r="B447" s="3" t="s">
        <v>3818</v>
      </c>
      <c r="C447" s="3">
        <v>31</v>
      </c>
      <c r="D447" s="13" t="s">
        <v>3819</v>
      </c>
      <c r="E447" s="13" t="s">
        <v>167</v>
      </c>
      <c r="F447" s="13" t="s">
        <v>1657</v>
      </c>
      <c r="G447" s="3" t="s">
        <v>10</v>
      </c>
      <c r="H447" s="12" t="s">
        <v>396</v>
      </c>
      <c r="I447" s="15" t="s">
        <v>396</v>
      </c>
      <c r="J447" s="44" t="s">
        <v>1657</v>
      </c>
      <c r="K447" s="55" t="s">
        <v>1658</v>
      </c>
      <c r="L447" s="10">
        <v>75000</v>
      </c>
      <c r="M447" s="10">
        <v>0</v>
      </c>
      <c r="N447" s="10">
        <v>75000</v>
      </c>
      <c r="O44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47" s="10">
        <v>18750</v>
      </c>
      <c r="Q447" s="10">
        <v>0</v>
      </c>
      <c r="R447" s="10">
        <v>18750</v>
      </c>
      <c r="S447" s="10">
        <f>SUM(Table3[[#This Row],[2nd Apportionment A-G Access Grant Res. Code 7412, PCA 25580]:[2nd Apportionment A-G Learning Loss Mitigation Grant Res. Code 7413, PCA 25635]])</f>
        <v>37500</v>
      </c>
    </row>
    <row r="448" spans="1:19" x14ac:dyDescent="0.2">
      <c r="A448" s="14" t="s">
        <v>166</v>
      </c>
      <c r="B448" s="3" t="s">
        <v>3818</v>
      </c>
      <c r="C448" s="3">
        <v>31</v>
      </c>
      <c r="D448" s="13" t="s">
        <v>3820</v>
      </c>
      <c r="E448" s="13" t="s">
        <v>167</v>
      </c>
      <c r="F448" s="13" t="s">
        <v>1659</v>
      </c>
      <c r="G448" s="3" t="s">
        <v>10</v>
      </c>
      <c r="H448" s="12" t="s">
        <v>396</v>
      </c>
      <c r="I448" s="15" t="s">
        <v>396</v>
      </c>
      <c r="J448" s="44" t="s">
        <v>1659</v>
      </c>
      <c r="K448" s="55" t="s">
        <v>1660</v>
      </c>
      <c r="L448" s="10">
        <v>75000</v>
      </c>
      <c r="M448" s="10">
        <v>0</v>
      </c>
      <c r="N448" s="10">
        <v>75000</v>
      </c>
      <c r="O44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48" s="10">
        <v>18750</v>
      </c>
      <c r="Q448" s="10">
        <v>0</v>
      </c>
      <c r="R448" s="10">
        <v>18750</v>
      </c>
      <c r="S448" s="10">
        <f>SUM(Table3[[#This Row],[2nd Apportionment A-G Access Grant Res. Code 7412, PCA 25580]:[2nd Apportionment A-G Learning Loss Mitigation Grant Res. Code 7413, PCA 25635]])</f>
        <v>37500</v>
      </c>
    </row>
    <row r="449" spans="1:19" x14ac:dyDescent="0.2">
      <c r="A449" s="14" t="s">
        <v>166</v>
      </c>
      <c r="B449" s="3" t="s">
        <v>3818</v>
      </c>
      <c r="C449" s="3">
        <v>31</v>
      </c>
      <c r="D449" s="13" t="s">
        <v>3821</v>
      </c>
      <c r="E449" s="13" t="s">
        <v>167</v>
      </c>
      <c r="F449" s="13" t="s">
        <v>1661</v>
      </c>
      <c r="G449" s="3" t="s">
        <v>10</v>
      </c>
      <c r="H449" s="12" t="s">
        <v>396</v>
      </c>
      <c r="I449" s="15" t="s">
        <v>396</v>
      </c>
      <c r="J449" s="44" t="s">
        <v>1661</v>
      </c>
      <c r="K449" s="55" t="s">
        <v>1662</v>
      </c>
      <c r="L449" s="10">
        <v>125679</v>
      </c>
      <c r="M449" s="10">
        <v>0</v>
      </c>
      <c r="N449" s="10">
        <v>75000</v>
      </c>
      <c r="O44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200679</v>
      </c>
      <c r="P449" s="10">
        <v>31420</v>
      </c>
      <c r="Q449" s="10">
        <v>0</v>
      </c>
      <c r="R449" s="10">
        <v>18750</v>
      </c>
      <c r="S449" s="10">
        <f>SUM(Table3[[#This Row],[2nd Apportionment A-G Access Grant Res. Code 7412, PCA 25580]:[2nd Apportionment A-G Learning Loss Mitigation Grant Res. Code 7413, PCA 25635]])</f>
        <v>50170</v>
      </c>
    </row>
    <row r="450" spans="1:19" x14ac:dyDescent="0.2">
      <c r="A450" s="14" t="s">
        <v>166</v>
      </c>
      <c r="B450" s="3" t="s">
        <v>3818</v>
      </c>
      <c r="C450" s="3">
        <v>31</v>
      </c>
      <c r="D450" s="13" t="s">
        <v>3822</v>
      </c>
      <c r="E450" s="13" t="s">
        <v>167</v>
      </c>
      <c r="F450" s="13" t="s">
        <v>1663</v>
      </c>
      <c r="G450" s="3" t="s">
        <v>10</v>
      </c>
      <c r="H450" s="12" t="s">
        <v>396</v>
      </c>
      <c r="I450" s="15" t="s">
        <v>396</v>
      </c>
      <c r="J450" s="44" t="s">
        <v>1663</v>
      </c>
      <c r="K450" s="55" t="s">
        <v>1664</v>
      </c>
      <c r="L450" s="10">
        <v>20663</v>
      </c>
      <c r="M450" s="10">
        <v>0</v>
      </c>
      <c r="N450" s="10">
        <v>7747</v>
      </c>
      <c r="O45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28410</v>
      </c>
      <c r="P450" s="10">
        <v>5166</v>
      </c>
      <c r="Q450" s="10">
        <v>0</v>
      </c>
      <c r="R450" s="10">
        <v>1937</v>
      </c>
      <c r="S450" s="10">
        <f>SUM(Table3[[#This Row],[2nd Apportionment A-G Access Grant Res. Code 7412, PCA 25580]:[2nd Apportionment A-G Learning Loss Mitigation Grant Res. Code 7413, PCA 25635]])</f>
        <v>7103</v>
      </c>
    </row>
    <row r="451" spans="1:19" x14ac:dyDescent="0.2">
      <c r="A451" s="14" t="s">
        <v>166</v>
      </c>
      <c r="B451" s="3" t="s">
        <v>3818</v>
      </c>
      <c r="C451" s="3">
        <v>31</v>
      </c>
      <c r="D451" s="13" t="s">
        <v>3823</v>
      </c>
      <c r="E451" s="13" t="s">
        <v>167</v>
      </c>
      <c r="F451" s="13" t="s">
        <v>1665</v>
      </c>
      <c r="G451" s="3" t="s">
        <v>10</v>
      </c>
      <c r="H451" s="12" t="s">
        <v>396</v>
      </c>
      <c r="I451" s="15" t="s">
        <v>396</v>
      </c>
      <c r="J451" s="44" t="s">
        <v>1665</v>
      </c>
      <c r="K451" s="55" t="s">
        <v>1666</v>
      </c>
      <c r="L451" s="10">
        <v>75000</v>
      </c>
      <c r="M451" s="10">
        <v>0</v>
      </c>
      <c r="N451" s="10">
        <v>75000</v>
      </c>
      <c r="O45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51" s="10">
        <v>18750</v>
      </c>
      <c r="Q451" s="10">
        <v>0</v>
      </c>
      <c r="R451" s="10">
        <v>18750</v>
      </c>
      <c r="S451" s="10">
        <f>SUM(Table3[[#This Row],[2nd Apportionment A-G Access Grant Res. Code 7412, PCA 25580]:[2nd Apportionment A-G Learning Loss Mitigation Grant Res. Code 7413, PCA 25635]])</f>
        <v>37500</v>
      </c>
    </row>
    <row r="452" spans="1:19" x14ac:dyDescent="0.2">
      <c r="A452" s="14" t="s">
        <v>166</v>
      </c>
      <c r="B452" s="3" t="s">
        <v>3818</v>
      </c>
      <c r="C452" s="3">
        <v>31</v>
      </c>
      <c r="D452" s="13" t="s">
        <v>3824</v>
      </c>
      <c r="E452" s="13" t="s">
        <v>167</v>
      </c>
      <c r="F452" s="13" t="s">
        <v>1667</v>
      </c>
      <c r="G452" s="3" t="s">
        <v>10</v>
      </c>
      <c r="H452" s="12" t="s">
        <v>396</v>
      </c>
      <c r="I452" s="15" t="s">
        <v>396</v>
      </c>
      <c r="J452" s="44" t="s">
        <v>1667</v>
      </c>
      <c r="K452" s="55" t="s">
        <v>1668</v>
      </c>
      <c r="L452" s="10">
        <v>75000</v>
      </c>
      <c r="M452" s="10">
        <v>0</v>
      </c>
      <c r="N452" s="10">
        <v>75000</v>
      </c>
      <c r="O45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52" s="10">
        <v>18750</v>
      </c>
      <c r="Q452" s="10">
        <v>0</v>
      </c>
      <c r="R452" s="10">
        <v>18750</v>
      </c>
      <c r="S452" s="10">
        <f>SUM(Table3[[#This Row],[2nd Apportionment A-G Access Grant Res. Code 7412, PCA 25580]:[2nd Apportionment A-G Learning Loss Mitigation Grant Res. Code 7413, PCA 25635]])</f>
        <v>37500</v>
      </c>
    </row>
    <row r="453" spans="1:19" x14ac:dyDescent="0.2">
      <c r="A453" s="14" t="s">
        <v>166</v>
      </c>
      <c r="B453" s="3" t="s">
        <v>3818</v>
      </c>
      <c r="C453" s="3">
        <v>31</v>
      </c>
      <c r="D453" s="13" t="s">
        <v>3825</v>
      </c>
      <c r="E453" s="13" t="s">
        <v>167</v>
      </c>
      <c r="F453" s="13" t="s">
        <v>168</v>
      </c>
      <c r="G453" s="3" t="s">
        <v>10</v>
      </c>
      <c r="H453" s="12" t="s">
        <v>396</v>
      </c>
      <c r="I453" s="15" t="s">
        <v>396</v>
      </c>
      <c r="J453" s="44" t="s">
        <v>168</v>
      </c>
      <c r="K453" s="55" t="s">
        <v>169</v>
      </c>
      <c r="L453" s="10">
        <v>404493</v>
      </c>
      <c r="M453" s="10">
        <v>0</v>
      </c>
      <c r="N453" s="10">
        <v>151643</v>
      </c>
      <c r="O45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556136</v>
      </c>
      <c r="P453" s="10">
        <v>101123</v>
      </c>
      <c r="Q453" s="10">
        <v>0</v>
      </c>
      <c r="R453" s="10">
        <v>37911</v>
      </c>
      <c r="S453" s="10">
        <f>SUM(Table3[[#This Row],[2nd Apportionment A-G Access Grant Res. Code 7412, PCA 25580]:[2nd Apportionment A-G Learning Loss Mitigation Grant Res. Code 7413, PCA 25635]])</f>
        <v>139034</v>
      </c>
    </row>
    <row r="454" spans="1:19" x14ac:dyDescent="0.2">
      <c r="A454" s="14" t="s">
        <v>166</v>
      </c>
      <c r="B454" s="3" t="s">
        <v>3818</v>
      </c>
      <c r="C454" s="3">
        <v>31</v>
      </c>
      <c r="D454" s="13" t="s">
        <v>3826</v>
      </c>
      <c r="E454" s="13" t="s">
        <v>167</v>
      </c>
      <c r="F454" s="13" t="s">
        <v>1669</v>
      </c>
      <c r="G454" s="3" t="s">
        <v>10</v>
      </c>
      <c r="H454" s="12" t="s">
        <v>396</v>
      </c>
      <c r="I454" s="15" t="s">
        <v>396</v>
      </c>
      <c r="J454" s="44" t="s">
        <v>1669</v>
      </c>
      <c r="K454" s="55" t="s">
        <v>1670</v>
      </c>
      <c r="L454" s="10">
        <v>81521</v>
      </c>
      <c r="M454" s="10">
        <v>0</v>
      </c>
      <c r="N454" s="10">
        <v>75000</v>
      </c>
      <c r="O45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156521</v>
      </c>
      <c r="P454" s="10">
        <v>20380</v>
      </c>
      <c r="Q454" s="10">
        <v>0</v>
      </c>
      <c r="R454" s="10">
        <v>18750</v>
      </c>
      <c r="S454" s="10">
        <f>SUM(Table3[[#This Row],[2nd Apportionment A-G Access Grant Res. Code 7412, PCA 25580]:[2nd Apportionment A-G Learning Loss Mitigation Grant Res. Code 7413, PCA 25635]])</f>
        <v>39130</v>
      </c>
    </row>
    <row r="455" spans="1:19" x14ac:dyDescent="0.2">
      <c r="A455" s="14" t="s">
        <v>166</v>
      </c>
      <c r="B455" s="3" t="s">
        <v>3818</v>
      </c>
      <c r="C455" s="3">
        <v>31</v>
      </c>
      <c r="D455" s="13" t="s">
        <v>3827</v>
      </c>
      <c r="E455" s="13" t="s">
        <v>167</v>
      </c>
      <c r="F455" s="13" t="s">
        <v>1671</v>
      </c>
      <c r="G455" s="3" t="s">
        <v>10</v>
      </c>
      <c r="H455" s="12" t="s">
        <v>396</v>
      </c>
      <c r="I455" s="15" t="s">
        <v>396</v>
      </c>
      <c r="J455" s="44" t="s">
        <v>1671</v>
      </c>
      <c r="K455" s="55" t="s">
        <v>1672</v>
      </c>
      <c r="L455" s="10">
        <v>75000</v>
      </c>
      <c r="M455" s="10">
        <v>0</v>
      </c>
      <c r="N455" s="10">
        <v>75000</v>
      </c>
      <c r="O45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55" s="10">
        <v>18750</v>
      </c>
      <c r="Q455" s="10">
        <v>0</v>
      </c>
      <c r="R455" s="10">
        <v>18750</v>
      </c>
      <c r="S455" s="10">
        <f>SUM(Table3[[#This Row],[2nd Apportionment A-G Access Grant Res. Code 7412, PCA 25580]:[2nd Apportionment A-G Learning Loss Mitigation Grant Res. Code 7413, PCA 25635]])</f>
        <v>37500</v>
      </c>
    </row>
    <row r="456" spans="1:19" x14ac:dyDescent="0.2">
      <c r="A456" s="14" t="s">
        <v>166</v>
      </c>
      <c r="B456" s="3" t="s">
        <v>3818</v>
      </c>
      <c r="C456" s="3">
        <v>31</v>
      </c>
      <c r="D456" s="13" t="s">
        <v>3828</v>
      </c>
      <c r="E456" s="13" t="s">
        <v>167</v>
      </c>
      <c r="F456" s="13" t="s">
        <v>170</v>
      </c>
      <c r="G456" s="3" t="s">
        <v>10</v>
      </c>
      <c r="H456" s="12" t="s">
        <v>396</v>
      </c>
      <c r="I456" s="15" t="s">
        <v>396</v>
      </c>
      <c r="J456" s="44" t="s">
        <v>170</v>
      </c>
      <c r="K456" s="55" t="s">
        <v>171</v>
      </c>
      <c r="L456" s="10">
        <v>75000</v>
      </c>
      <c r="M456" s="10">
        <v>0</v>
      </c>
      <c r="N456" s="10">
        <v>75000</v>
      </c>
      <c r="O45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56" s="10">
        <v>18750</v>
      </c>
      <c r="Q456" s="10">
        <v>0</v>
      </c>
      <c r="R456" s="10">
        <v>18750</v>
      </c>
      <c r="S456" s="10">
        <f>SUM(Table3[[#This Row],[2nd Apportionment A-G Access Grant Res. Code 7412, PCA 25580]:[2nd Apportionment A-G Learning Loss Mitigation Grant Res. Code 7413, PCA 25635]])</f>
        <v>37500</v>
      </c>
    </row>
    <row r="457" spans="1:19" x14ac:dyDescent="0.2">
      <c r="A457" s="14" t="s">
        <v>166</v>
      </c>
      <c r="B457" s="3" t="s">
        <v>3818</v>
      </c>
      <c r="C457" s="3">
        <v>31</v>
      </c>
      <c r="D457" s="13" t="s">
        <v>3829</v>
      </c>
      <c r="E457" s="13" t="s">
        <v>167</v>
      </c>
      <c r="F457" s="13" t="s">
        <v>1673</v>
      </c>
      <c r="G457" s="3" t="s">
        <v>10</v>
      </c>
      <c r="H457" s="12" t="s">
        <v>396</v>
      </c>
      <c r="I457" s="15" t="s">
        <v>396</v>
      </c>
      <c r="J457" s="44" t="s">
        <v>1673</v>
      </c>
      <c r="K457" s="55" t="s">
        <v>1674</v>
      </c>
      <c r="L457" s="10">
        <v>75000</v>
      </c>
      <c r="M457" s="10">
        <v>0</v>
      </c>
      <c r="N457" s="10">
        <v>75000</v>
      </c>
      <c r="O45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57" s="10">
        <v>18750</v>
      </c>
      <c r="Q457" s="10">
        <v>0</v>
      </c>
      <c r="R457" s="10">
        <v>18750</v>
      </c>
      <c r="S457" s="10">
        <f>SUM(Table3[[#This Row],[2nd Apportionment A-G Access Grant Res. Code 7412, PCA 25580]:[2nd Apportionment A-G Learning Loss Mitigation Grant Res. Code 7413, PCA 25635]])</f>
        <v>37500</v>
      </c>
    </row>
    <row r="458" spans="1:19" x14ac:dyDescent="0.2">
      <c r="A458" s="14" t="s">
        <v>166</v>
      </c>
      <c r="B458" s="3" t="s">
        <v>3818</v>
      </c>
      <c r="C458" s="3">
        <v>31</v>
      </c>
      <c r="D458" s="13" t="s">
        <v>3830</v>
      </c>
      <c r="E458" s="13" t="s">
        <v>167</v>
      </c>
      <c r="F458" s="13" t="s">
        <v>1669</v>
      </c>
      <c r="G458" s="3" t="s">
        <v>1675</v>
      </c>
      <c r="H458" s="12" t="s">
        <v>1676</v>
      </c>
      <c r="I458" s="15" t="s">
        <v>416</v>
      </c>
      <c r="J458" s="44" t="s">
        <v>1677</v>
      </c>
      <c r="K458" s="55" t="s">
        <v>1678</v>
      </c>
      <c r="L458" s="10">
        <v>75000</v>
      </c>
      <c r="M458" s="10">
        <v>0</v>
      </c>
      <c r="N458" s="10">
        <v>75000</v>
      </c>
      <c r="O45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58" s="10">
        <v>18750</v>
      </c>
      <c r="Q458" s="10">
        <v>0</v>
      </c>
      <c r="R458" s="10">
        <v>18750</v>
      </c>
      <c r="S458" s="10">
        <f>SUM(Table3[[#This Row],[2nd Apportionment A-G Access Grant Res. Code 7412, PCA 25580]:[2nd Apportionment A-G Learning Loss Mitigation Grant Res. Code 7413, PCA 25635]])</f>
        <v>37500</v>
      </c>
    </row>
    <row r="459" spans="1:19" x14ac:dyDescent="0.2">
      <c r="A459" s="14" t="s">
        <v>166</v>
      </c>
      <c r="B459" s="3" t="s">
        <v>3818</v>
      </c>
      <c r="C459" s="3">
        <v>31</v>
      </c>
      <c r="D459" s="13" t="s">
        <v>3831</v>
      </c>
      <c r="E459" s="13" t="s">
        <v>167</v>
      </c>
      <c r="F459" s="13" t="s">
        <v>1679</v>
      </c>
      <c r="G459" s="3" t="s">
        <v>1680</v>
      </c>
      <c r="H459" s="12" t="s">
        <v>1681</v>
      </c>
      <c r="I459" s="15" t="s">
        <v>416</v>
      </c>
      <c r="J459" s="44" t="s">
        <v>1682</v>
      </c>
      <c r="K459" s="55" t="s">
        <v>1683</v>
      </c>
      <c r="L459" s="10">
        <v>75000</v>
      </c>
      <c r="M459" s="10">
        <v>0</v>
      </c>
      <c r="N459" s="10">
        <v>75000</v>
      </c>
      <c r="O45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59" s="10">
        <v>18750</v>
      </c>
      <c r="Q459" s="10">
        <v>0</v>
      </c>
      <c r="R459" s="10">
        <v>18750</v>
      </c>
      <c r="S459" s="10">
        <f>SUM(Table3[[#This Row],[2nd Apportionment A-G Access Grant Res. Code 7412, PCA 25580]:[2nd Apportionment A-G Learning Loss Mitigation Grant Res. Code 7413, PCA 25635]])</f>
        <v>37500</v>
      </c>
    </row>
    <row r="460" spans="1:19" x14ac:dyDescent="0.2">
      <c r="A460" s="14" t="s">
        <v>166</v>
      </c>
      <c r="B460" s="3" t="s">
        <v>3818</v>
      </c>
      <c r="C460" s="3">
        <v>31</v>
      </c>
      <c r="D460" s="13" t="s">
        <v>3832</v>
      </c>
      <c r="E460" s="13" t="s">
        <v>167</v>
      </c>
      <c r="F460" s="13" t="s">
        <v>168</v>
      </c>
      <c r="G460" s="3" t="s">
        <v>1684</v>
      </c>
      <c r="H460" s="12" t="s">
        <v>1685</v>
      </c>
      <c r="I460" s="15" t="s">
        <v>416</v>
      </c>
      <c r="J460" s="44" t="s">
        <v>1686</v>
      </c>
      <c r="K460" s="55" t="s">
        <v>1687</v>
      </c>
      <c r="L460" s="10">
        <v>0</v>
      </c>
      <c r="M460" s="10">
        <v>35706</v>
      </c>
      <c r="N460" s="10">
        <v>5306</v>
      </c>
      <c r="O46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41012</v>
      </c>
      <c r="P460" s="10">
        <v>0</v>
      </c>
      <c r="Q460" s="10">
        <v>8926</v>
      </c>
      <c r="R460" s="10">
        <v>1326</v>
      </c>
      <c r="S460" s="10">
        <f>SUM(Table3[[#This Row],[2nd Apportionment A-G Access Grant Res. Code 7412, PCA 25580]:[2nd Apportionment A-G Learning Loss Mitigation Grant Res. Code 7413, PCA 25635]])</f>
        <v>10252</v>
      </c>
    </row>
    <row r="461" spans="1:19" x14ac:dyDescent="0.2">
      <c r="A461" s="14" t="s">
        <v>166</v>
      </c>
      <c r="B461" s="3" t="s">
        <v>3818</v>
      </c>
      <c r="C461" s="3">
        <v>31</v>
      </c>
      <c r="D461" s="13" t="s">
        <v>3833</v>
      </c>
      <c r="E461" s="13" t="s">
        <v>167</v>
      </c>
      <c r="F461" s="13" t="s">
        <v>168</v>
      </c>
      <c r="G461" s="3" t="s">
        <v>1688</v>
      </c>
      <c r="H461" s="12" t="s">
        <v>1689</v>
      </c>
      <c r="I461" s="15" t="s">
        <v>416</v>
      </c>
      <c r="J461" s="44" t="s">
        <v>1690</v>
      </c>
      <c r="K461" s="55" t="s">
        <v>1691</v>
      </c>
      <c r="L461" s="10">
        <v>75000</v>
      </c>
      <c r="M461" s="10">
        <v>0</v>
      </c>
      <c r="N461" s="10">
        <v>75000</v>
      </c>
      <c r="O46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61" s="10">
        <v>18750</v>
      </c>
      <c r="Q461" s="10">
        <v>0</v>
      </c>
      <c r="R461" s="10">
        <v>18750</v>
      </c>
      <c r="S461" s="10">
        <f>SUM(Table3[[#This Row],[2nd Apportionment A-G Access Grant Res. Code 7412, PCA 25580]:[2nd Apportionment A-G Learning Loss Mitigation Grant Res. Code 7413, PCA 25635]])</f>
        <v>37500</v>
      </c>
    </row>
    <row r="462" spans="1:19" x14ac:dyDescent="0.2">
      <c r="A462" s="14" t="s">
        <v>166</v>
      </c>
      <c r="B462" s="3" t="s">
        <v>3818</v>
      </c>
      <c r="C462" s="3">
        <v>31</v>
      </c>
      <c r="D462" s="13" t="s">
        <v>3834</v>
      </c>
      <c r="E462" s="13" t="s">
        <v>167</v>
      </c>
      <c r="F462" s="13" t="s">
        <v>1669</v>
      </c>
      <c r="G462" s="3" t="s">
        <v>1692</v>
      </c>
      <c r="H462" s="12" t="s">
        <v>1693</v>
      </c>
      <c r="I462" s="15" t="s">
        <v>416</v>
      </c>
      <c r="J462" s="44" t="s">
        <v>1694</v>
      </c>
      <c r="K462" s="55" t="s">
        <v>1695</v>
      </c>
      <c r="L462" s="10">
        <v>75000</v>
      </c>
      <c r="M462" s="10">
        <v>0</v>
      </c>
      <c r="N462" s="10">
        <v>75000</v>
      </c>
      <c r="O46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62" s="10">
        <v>18750</v>
      </c>
      <c r="Q462" s="10">
        <v>0</v>
      </c>
      <c r="R462" s="10">
        <v>18750</v>
      </c>
      <c r="S462" s="10">
        <f>SUM(Table3[[#This Row],[2nd Apportionment A-G Access Grant Res. Code 7412, PCA 25580]:[2nd Apportionment A-G Learning Loss Mitigation Grant Res. Code 7413, PCA 25635]])</f>
        <v>37500</v>
      </c>
    </row>
    <row r="463" spans="1:19" x14ac:dyDescent="0.2">
      <c r="A463" s="14" t="s">
        <v>172</v>
      </c>
      <c r="B463" s="3" t="s">
        <v>173</v>
      </c>
      <c r="C463" s="3">
        <v>1</v>
      </c>
      <c r="D463" s="13" t="s">
        <v>3835</v>
      </c>
      <c r="E463" s="13" t="s">
        <v>174</v>
      </c>
      <c r="F463" s="13" t="s">
        <v>1696</v>
      </c>
      <c r="G463" s="3" t="s">
        <v>10</v>
      </c>
      <c r="H463" s="12" t="s">
        <v>396</v>
      </c>
      <c r="I463" s="15" t="s">
        <v>396</v>
      </c>
      <c r="J463" s="44" t="s">
        <v>1696</v>
      </c>
      <c r="K463" s="55" t="s">
        <v>1697</v>
      </c>
      <c r="L463" s="10">
        <v>163326</v>
      </c>
      <c r="M463" s="10">
        <v>0</v>
      </c>
      <c r="N463" s="10">
        <v>75000</v>
      </c>
      <c r="O46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238326</v>
      </c>
      <c r="P463" s="10">
        <v>40831</v>
      </c>
      <c r="Q463" s="10">
        <v>0</v>
      </c>
      <c r="R463" s="10">
        <v>18750</v>
      </c>
      <c r="S463" s="10">
        <f>SUM(Table3[[#This Row],[2nd Apportionment A-G Access Grant Res. Code 7412, PCA 25580]:[2nd Apportionment A-G Learning Loss Mitigation Grant Res. Code 7413, PCA 25635]])</f>
        <v>59581</v>
      </c>
    </row>
    <row r="464" spans="1:19" x14ac:dyDescent="0.2">
      <c r="A464" s="14" t="s">
        <v>172</v>
      </c>
      <c r="B464" s="3" t="s">
        <v>173</v>
      </c>
      <c r="C464" s="3">
        <v>1</v>
      </c>
      <c r="D464" s="13" t="s">
        <v>3836</v>
      </c>
      <c r="E464" s="13" t="s">
        <v>174</v>
      </c>
      <c r="F464" s="13" t="s">
        <v>175</v>
      </c>
      <c r="G464" s="3" t="s">
        <v>10</v>
      </c>
      <c r="H464" s="12" t="s">
        <v>396</v>
      </c>
      <c r="I464" s="15" t="s">
        <v>396</v>
      </c>
      <c r="J464" s="44" t="s">
        <v>175</v>
      </c>
      <c r="K464" s="55" t="s">
        <v>176</v>
      </c>
      <c r="L464" s="10">
        <v>106997</v>
      </c>
      <c r="M464" s="10">
        <v>0</v>
      </c>
      <c r="N464" s="10">
        <v>75000</v>
      </c>
      <c r="O46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181997</v>
      </c>
      <c r="P464" s="10">
        <v>26749</v>
      </c>
      <c r="Q464" s="10">
        <v>0</v>
      </c>
      <c r="R464" s="10">
        <v>18750</v>
      </c>
      <c r="S464" s="10">
        <f>SUM(Table3[[#This Row],[2nd Apportionment A-G Access Grant Res. Code 7412, PCA 25580]:[2nd Apportionment A-G Learning Loss Mitigation Grant Res. Code 7413, PCA 25635]])</f>
        <v>45499</v>
      </c>
    </row>
    <row r="465" spans="1:19" x14ac:dyDescent="0.2">
      <c r="A465" s="14" t="s">
        <v>172</v>
      </c>
      <c r="B465" s="3" t="s">
        <v>173</v>
      </c>
      <c r="C465" s="3">
        <v>1</v>
      </c>
      <c r="D465" s="13" t="s">
        <v>3837</v>
      </c>
      <c r="E465" s="13" t="s">
        <v>174</v>
      </c>
      <c r="F465" s="13" t="s">
        <v>1698</v>
      </c>
      <c r="G465" s="3" t="s">
        <v>10</v>
      </c>
      <c r="H465" s="12" t="s">
        <v>396</v>
      </c>
      <c r="I465" s="15" t="s">
        <v>396</v>
      </c>
      <c r="J465" s="44" t="s">
        <v>1698</v>
      </c>
      <c r="K465" s="55" t="s">
        <v>1699</v>
      </c>
      <c r="L465" s="10">
        <v>129925</v>
      </c>
      <c r="M465" s="10">
        <v>0</v>
      </c>
      <c r="N465" s="10">
        <v>75000</v>
      </c>
      <c r="O46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204925</v>
      </c>
      <c r="P465" s="10">
        <v>32481</v>
      </c>
      <c r="Q465" s="10">
        <v>0</v>
      </c>
      <c r="R465" s="10">
        <v>18750</v>
      </c>
      <c r="S465" s="10">
        <f>SUM(Table3[[#This Row],[2nd Apportionment A-G Access Grant Res. Code 7412, PCA 25580]:[2nd Apportionment A-G Learning Loss Mitigation Grant Res. Code 7413, PCA 25635]])</f>
        <v>51231</v>
      </c>
    </row>
    <row r="466" spans="1:19" x14ac:dyDescent="0.2">
      <c r="A466" s="14" t="s">
        <v>172</v>
      </c>
      <c r="B466" s="3" t="s">
        <v>173</v>
      </c>
      <c r="C466" s="3">
        <v>1</v>
      </c>
      <c r="D466" s="13" t="s">
        <v>3838</v>
      </c>
      <c r="E466" s="13" t="s">
        <v>174</v>
      </c>
      <c r="F466" s="13" t="s">
        <v>1700</v>
      </c>
      <c r="G466" s="3" t="s">
        <v>10</v>
      </c>
      <c r="H466" s="12" t="s">
        <v>396</v>
      </c>
      <c r="I466" s="15" t="s">
        <v>396</v>
      </c>
      <c r="J466" s="44" t="s">
        <v>1700</v>
      </c>
      <c r="K466" s="55" t="s">
        <v>1701</v>
      </c>
      <c r="L466" s="10">
        <v>681609</v>
      </c>
      <c r="M466" s="10">
        <v>0</v>
      </c>
      <c r="N466" s="10">
        <v>255532</v>
      </c>
      <c r="O46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937141</v>
      </c>
      <c r="P466" s="10">
        <v>170402</v>
      </c>
      <c r="Q466" s="10">
        <v>0</v>
      </c>
      <c r="R466" s="10">
        <v>63883</v>
      </c>
      <c r="S466" s="10">
        <f>SUM(Table3[[#This Row],[2nd Apportionment A-G Access Grant Res. Code 7412, PCA 25580]:[2nd Apportionment A-G Learning Loss Mitigation Grant Res. Code 7413, PCA 25635]])</f>
        <v>234285</v>
      </c>
    </row>
    <row r="467" spans="1:19" x14ac:dyDescent="0.2">
      <c r="A467" s="14" t="s">
        <v>172</v>
      </c>
      <c r="B467" s="3" t="s">
        <v>173</v>
      </c>
      <c r="C467" s="3">
        <v>1</v>
      </c>
      <c r="D467" s="13" t="s">
        <v>3839</v>
      </c>
      <c r="E467" s="13" t="s">
        <v>174</v>
      </c>
      <c r="F467" s="13" t="s">
        <v>177</v>
      </c>
      <c r="G467" s="3" t="s">
        <v>10</v>
      </c>
      <c r="H467" s="12" t="s">
        <v>396</v>
      </c>
      <c r="I467" s="15" t="s">
        <v>396</v>
      </c>
      <c r="J467" s="44" t="s">
        <v>177</v>
      </c>
      <c r="K467" s="55" t="s">
        <v>178</v>
      </c>
      <c r="L467" s="10">
        <v>2382518</v>
      </c>
      <c r="M467" s="10">
        <v>0</v>
      </c>
      <c r="N467" s="10">
        <v>893196</v>
      </c>
      <c r="O46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3275714</v>
      </c>
      <c r="P467" s="10">
        <v>595629</v>
      </c>
      <c r="Q467" s="10">
        <v>0</v>
      </c>
      <c r="R467" s="10">
        <v>223299</v>
      </c>
      <c r="S467" s="10">
        <f>SUM(Table3[[#This Row],[2nd Apportionment A-G Access Grant Res. Code 7412, PCA 25580]:[2nd Apportionment A-G Learning Loss Mitigation Grant Res. Code 7413, PCA 25635]])</f>
        <v>818928</v>
      </c>
    </row>
    <row r="468" spans="1:19" x14ac:dyDescent="0.2">
      <c r="A468" s="14" t="s">
        <v>172</v>
      </c>
      <c r="B468" s="3" t="s">
        <v>173</v>
      </c>
      <c r="C468" s="3">
        <v>1</v>
      </c>
      <c r="D468" s="13" t="s">
        <v>3840</v>
      </c>
      <c r="E468" s="13" t="s">
        <v>174</v>
      </c>
      <c r="F468" s="13" t="s">
        <v>179</v>
      </c>
      <c r="G468" s="3" t="s">
        <v>10</v>
      </c>
      <c r="H468" s="12" t="s">
        <v>396</v>
      </c>
      <c r="I468" s="15" t="s">
        <v>396</v>
      </c>
      <c r="J468" s="44" t="s">
        <v>179</v>
      </c>
      <c r="K468" s="55" t="s">
        <v>180</v>
      </c>
      <c r="L468" s="10">
        <v>142945</v>
      </c>
      <c r="M468" s="10">
        <v>0</v>
      </c>
      <c r="N468" s="10">
        <v>75000</v>
      </c>
      <c r="O46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217945</v>
      </c>
      <c r="P468" s="10">
        <v>35736</v>
      </c>
      <c r="Q468" s="10">
        <v>0</v>
      </c>
      <c r="R468" s="10">
        <v>18750</v>
      </c>
      <c r="S468" s="10">
        <f>SUM(Table3[[#This Row],[2nd Apportionment A-G Access Grant Res. Code 7412, PCA 25580]:[2nd Apportionment A-G Learning Loss Mitigation Grant Res. Code 7413, PCA 25635]])</f>
        <v>54486</v>
      </c>
    </row>
    <row r="469" spans="1:19" x14ac:dyDescent="0.2">
      <c r="A469" s="14" t="s">
        <v>172</v>
      </c>
      <c r="B469" s="3" t="s">
        <v>173</v>
      </c>
      <c r="C469" s="3">
        <v>1</v>
      </c>
      <c r="D469" s="13" t="s">
        <v>3841</v>
      </c>
      <c r="E469" s="13" t="s">
        <v>174</v>
      </c>
      <c r="F469" s="13" t="s">
        <v>181</v>
      </c>
      <c r="G469" s="3" t="s">
        <v>10</v>
      </c>
      <c r="H469" s="12" t="s">
        <v>396</v>
      </c>
      <c r="I469" s="15" t="s">
        <v>396</v>
      </c>
      <c r="J469" s="44" t="s">
        <v>181</v>
      </c>
      <c r="K469" s="55" t="s">
        <v>182</v>
      </c>
      <c r="L469" s="10">
        <v>181159</v>
      </c>
      <c r="M469" s="10">
        <v>0</v>
      </c>
      <c r="N469" s="10">
        <v>75000</v>
      </c>
      <c r="O46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256159</v>
      </c>
      <c r="P469" s="10">
        <v>45290</v>
      </c>
      <c r="Q469" s="10">
        <v>0</v>
      </c>
      <c r="R469" s="10">
        <v>18750</v>
      </c>
      <c r="S469" s="10">
        <f>SUM(Table3[[#This Row],[2nd Apportionment A-G Access Grant Res. Code 7412, PCA 25580]:[2nd Apportionment A-G Learning Loss Mitigation Grant Res. Code 7413, PCA 25635]])</f>
        <v>64040</v>
      </c>
    </row>
    <row r="470" spans="1:19" x14ac:dyDescent="0.2">
      <c r="A470" s="14" t="s">
        <v>172</v>
      </c>
      <c r="B470" s="3" t="s">
        <v>173</v>
      </c>
      <c r="C470" s="3">
        <v>1</v>
      </c>
      <c r="D470" s="13" t="s">
        <v>3842</v>
      </c>
      <c r="E470" s="13" t="s">
        <v>174</v>
      </c>
      <c r="F470" s="13" t="s">
        <v>183</v>
      </c>
      <c r="G470" s="3" t="s">
        <v>10</v>
      </c>
      <c r="H470" s="12" t="s">
        <v>396</v>
      </c>
      <c r="I470" s="15" t="s">
        <v>396</v>
      </c>
      <c r="J470" s="44" t="s">
        <v>183</v>
      </c>
      <c r="K470" s="55" t="s">
        <v>184</v>
      </c>
      <c r="L470" s="10">
        <v>187103</v>
      </c>
      <c r="M470" s="10">
        <v>0</v>
      </c>
      <c r="N470" s="10">
        <v>75000</v>
      </c>
      <c r="O47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262103</v>
      </c>
      <c r="P470" s="10">
        <v>46776</v>
      </c>
      <c r="Q470" s="10">
        <v>0</v>
      </c>
      <c r="R470" s="10">
        <v>18750</v>
      </c>
      <c r="S470" s="10">
        <f>SUM(Table3[[#This Row],[2nd Apportionment A-G Access Grant Res. Code 7412, PCA 25580]:[2nd Apportionment A-G Learning Loss Mitigation Grant Res. Code 7413, PCA 25635]])</f>
        <v>65526</v>
      </c>
    </row>
    <row r="471" spans="1:19" x14ac:dyDescent="0.2">
      <c r="A471" s="14" t="s">
        <v>172</v>
      </c>
      <c r="B471" s="3" t="s">
        <v>173</v>
      </c>
      <c r="C471" s="3">
        <v>1</v>
      </c>
      <c r="D471" s="13" t="s">
        <v>3843</v>
      </c>
      <c r="E471" s="13" t="s">
        <v>174</v>
      </c>
      <c r="F471" s="13" t="s">
        <v>1696</v>
      </c>
      <c r="G471" s="3" t="s">
        <v>1702</v>
      </c>
      <c r="H471" s="12" t="s">
        <v>1703</v>
      </c>
      <c r="I471" s="15" t="s">
        <v>412</v>
      </c>
      <c r="J471" s="44" t="s">
        <v>1696</v>
      </c>
      <c r="K471" s="55" t="s">
        <v>1704</v>
      </c>
      <c r="L471" s="10">
        <v>75000</v>
      </c>
      <c r="M471" s="10">
        <v>0</v>
      </c>
      <c r="N471" s="10">
        <v>75000</v>
      </c>
      <c r="O47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71" s="10">
        <v>18750</v>
      </c>
      <c r="Q471" s="10">
        <v>0</v>
      </c>
      <c r="R471" s="10">
        <v>18750</v>
      </c>
      <c r="S471" s="10">
        <f>SUM(Table3[[#This Row],[2nd Apportionment A-G Access Grant Res. Code 7412, PCA 25580]:[2nd Apportionment A-G Learning Loss Mitigation Grant Res. Code 7413, PCA 25635]])</f>
        <v>37500</v>
      </c>
    </row>
    <row r="472" spans="1:19" x14ac:dyDescent="0.2">
      <c r="A472" s="14" t="s">
        <v>172</v>
      </c>
      <c r="B472" s="3" t="s">
        <v>173</v>
      </c>
      <c r="C472" s="3">
        <v>1</v>
      </c>
      <c r="D472" s="13" t="s">
        <v>3844</v>
      </c>
      <c r="E472" s="13" t="s">
        <v>174</v>
      </c>
      <c r="F472" s="13" t="s">
        <v>1696</v>
      </c>
      <c r="G472" s="3" t="s">
        <v>1705</v>
      </c>
      <c r="H472" s="12" t="s">
        <v>1706</v>
      </c>
      <c r="I472" s="15" t="s">
        <v>412</v>
      </c>
      <c r="J472" s="44" t="s">
        <v>1696</v>
      </c>
      <c r="K472" s="55" t="s">
        <v>1707</v>
      </c>
      <c r="L472" s="10">
        <v>75000</v>
      </c>
      <c r="M472" s="10">
        <v>0</v>
      </c>
      <c r="N472" s="10">
        <v>75000</v>
      </c>
      <c r="O47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72" s="10">
        <v>18750</v>
      </c>
      <c r="Q472" s="10">
        <v>0</v>
      </c>
      <c r="R472" s="10">
        <v>18750</v>
      </c>
      <c r="S472" s="10">
        <f>SUM(Table3[[#This Row],[2nd Apportionment A-G Access Grant Res. Code 7412, PCA 25580]:[2nd Apportionment A-G Learning Loss Mitigation Grant Res. Code 7413, PCA 25635]])</f>
        <v>37500</v>
      </c>
    </row>
    <row r="473" spans="1:19" x14ac:dyDescent="0.2">
      <c r="A473" s="14" t="s">
        <v>3845</v>
      </c>
      <c r="B473" s="3" t="s">
        <v>3846</v>
      </c>
      <c r="C473" s="3">
        <v>6</v>
      </c>
      <c r="D473" s="13" t="s">
        <v>3847</v>
      </c>
      <c r="E473" s="13" t="s">
        <v>1708</v>
      </c>
      <c r="F473" s="13" t="s">
        <v>1709</v>
      </c>
      <c r="G473" s="3" t="s">
        <v>10</v>
      </c>
      <c r="H473" s="12" t="s">
        <v>396</v>
      </c>
      <c r="I473" s="15" t="s">
        <v>396</v>
      </c>
      <c r="J473" s="44" t="s">
        <v>1709</v>
      </c>
      <c r="K473" s="55" t="s">
        <v>1710</v>
      </c>
      <c r="L473" s="10">
        <v>0</v>
      </c>
      <c r="M473" s="10">
        <v>0</v>
      </c>
      <c r="N473" s="10">
        <v>318</v>
      </c>
      <c r="O47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318</v>
      </c>
      <c r="P473" s="10">
        <v>0</v>
      </c>
      <c r="Q473" s="10">
        <v>0</v>
      </c>
      <c r="R473" s="10">
        <v>79</v>
      </c>
      <c r="S473" s="10">
        <f>SUM(Table3[[#This Row],[2nd Apportionment A-G Access Grant Res. Code 7412, PCA 25580]:[2nd Apportionment A-G Learning Loss Mitigation Grant Res. Code 7413, PCA 25635]])</f>
        <v>79</v>
      </c>
    </row>
    <row r="474" spans="1:19" x14ac:dyDescent="0.2">
      <c r="A474" s="14" t="s">
        <v>3845</v>
      </c>
      <c r="B474" s="3" t="s">
        <v>3846</v>
      </c>
      <c r="C474" s="3">
        <v>6</v>
      </c>
      <c r="D474" s="13" t="s">
        <v>3848</v>
      </c>
      <c r="E474" s="13" t="s">
        <v>1708</v>
      </c>
      <c r="F474" s="13" t="s">
        <v>1711</v>
      </c>
      <c r="G474" s="3" t="s">
        <v>10</v>
      </c>
      <c r="H474" s="12" t="s">
        <v>396</v>
      </c>
      <c r="I474" s="15" t="s">
        <v>396</v>
      </c>
      <c r="J474" s="44" t="s">
        <v>1711</v>
      </c>
      <c r="K474" s="55" t="s">
        <v>1712</v>
      </c>
      <c r="L474" s="10">
        <v>75000</v>
      </c>
      <c r="M474" s="10">
        <v>0</v>
      </c>
      <c r="N474" s="10">
        <v>75000</v>
      </c>
      <c r="O47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74" s="10">
        <v>18750</v>
      </c>
      <c r="Q474" s="10">
        <v>0</v>
      </c>
      <c r="R474" s="10">
        <v>18750</v>
      </c>
      <c r="S474" s="10">
        <f>SUM(Table3[[#This Row],[2nd Apportionment A-G Access Grant Res. Code 7412, PCA 25580]:[2nd Apportionment A-G Learning Loss Mitigation Grant Res. Code 7413, PCA 25635]])</f>
        <v>37500</v>
      </c>
    </row>
    <row r="475" spans="1:19" x14ac:dyDescent="0.2">
      <c r="A475" s="14" t="s">
        <v>3845</v>
      </c>
      <c r="B475" s="3" t="s">
        <v>3846</v>
      </c>
      <c r="C475" s="3">
        <v>6</v>
      </c>
      <c r="D475" s="13" t="s">
        <v>3849</v>
      </c>
      <c r="E475" s="13" t="s">
        <v>1708</v>
      </c>
      <c r="F475" s="13" t="s">
        <v>1713</v>
      </c>
      <c r="G475" s="3" t="s">
        <v>10</v>
      </c>
      <c r="H475" s="12" t="s">
        <v>396</v>
      </c>
      <c r="I475" s="15" t="s">
        <v>396</v>
      </c>
      <c r="J475" s="44" t="s">
        <v>1713</v>
      </c>
      <c r="K475" s="55" t="s">
        <v>1714</v>
      </c>
      <c r="L475" s="10">
        <v>75000</v>
      </c>
      <c r="M475" s="10">
        <v>0</v>
      </c>
      <c r="N475" s="10">
        <v>75000</v>
      </c>
      <c r="O47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75" s="10">
        <v>18750</v>
      </c>
      <c r="Q475" s="10">
        <v>0</v>
      </c>
      <c r="R475" s="10">
        <v>18750</v>
      </c>
      <c r="S475" s="10">
        <f>SUM(Table3[[#This Row],[2nd Apportionment A-G Access Grant Res. Code 7412, PCA 25580]:[2nd Apportionment A-G Learning Loss Mitigation Grant Res. Code 7413, PCA 25635]])</f>
        <v>37500</v>
      </c>
    </row>
    <row r="476" spans="1:19" x14ac:dyDescent="0.2">
      <c r="A476" s="14" t="s">
        <v>3845</v>
      </c>
      <c r="B476" s="3" t="s">
        <v>3846</v>
      </c>
      <c r="C476" s="3">
        <v>6</v>
      </c>
      <c r="D476" s="13" t="s">
        <v>3850</v>
      </c>
      <c r="E476" s="13" t="s">
        <v>1708</v>
      </c>
      <c r="F476" s="13" t="s">
        <v>1715</v>
      </c>
      <c r="G476" s="3" t="s">
        <v>10</v>
      </c>
      <c r="H476" s="12" t="s">
        <v>396</v>
      </c>
      <c r="I476" s="15" t="s">
        <v>396</v>
      </c>
      <c r="J476" s="44" t="s">
        <v>1715</v>
      </c>
      <c r="K476" s="55" t="s">
        <v>1716</v>
      </c>
      <c r="L476" s="10">
        <v>0</v>
      </c>
      <c r="M476" s="10">
        <v>75000</v>
      </c>
      <c r="N476" s="10">
        <v>75000</v>
      </c>
      <c r="O47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76" s="10">
        <v>0</v>
      </c>
      <c r="Q476" s="10">
        <v>18750</v>
      </c>
      <c r="R476" s="10">
        <v>18750</v>
      </c>
      <c r="S476" s="10">
        <f>SUM(Table3[[#This Row],[2nd Apportionment A-G Access Grant Res. Code 7412, PCA 25580]:[2nd Apportionment A-G Learning Loss Mitigation Grant Res. Code 7413, PCA 25635]])</f>
        <v>37500</v>
      </c>
    </row>
    <row r="477" spans="1:19" x14ac:dyDescent="0.2">
      <c r="A477" s="14" t="s">
        <v>3851</v>
      </c>
      <c r="B477" s="3" t="s">
        <v>3852</v>
      </c>
      <c r="C477" s="3">
        <v>1</v>
      </c>
      <c r="D477" s="13" t="s">
        <v>3853</v>
      </c>
      <c r="E477" s="13" t="s">
        <v>1717</v>
      </c>
      <c r="F477" s="13" t="s">
        <v>1718</v>
      </c>
      <c r="G477" s="3" t="s">
        <v>10</v>
      </c>
      <c r="H477" s="12" t="s">
        <v>396</v>
      </c>
      <c r="I477" s="15" t="s">
        <v>396</v>
      </c>
      <c r="J477" s="44" t="s">
        <v>1718</v>
      </c>
      <c r="K477" s="55" t="s">
        <v>1719</v>
      </c>
      <c r="L477" s="10">
        <v>1415</v>
      </c>
      <c r="M477" s="10">
        <v>0</v>
      </c>
      <c r="N477" s="10">
        <v>531</v>
      </c>
      <c r="O47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1946</v>
      </c>
      <c r="P477" s="10">
        <v>354</v>
      </c>
      <c r="Q477" s="10">
        <v>0</v>
      </c>
      <c r="R477" s="10">
        <v>133</v>
      </c>
      <c r="S477" s="10">
        <f>SUM(Table3[[#This Row],[2nd Apportionment A-G Access Grant Res. Code 7412, PCA 25580]:[2nd Apportionment A-G Learning Loss Mitigation Grant Res. Code 7413, PCA 25635]])</f>
        <v>487</v>
      </c>
    </row>
    <row r="478" spans="1:19" x14ac:dyDescent="0.2">
      <c r="A478" s="14" t="s">
        <v>3851</v>
      </c>
      <c r="B478" s="3" t="s">
        <v>3852</v>
      </c>
      <c r="C478" s="3">
        <v>1</v>
      </c>
      <c r="D478" s="13" t="s">
        <v>3854</v>
      </c>
      <c r="E478" s="13" t="s">
        <v>1717</v>
      </c>
      <c r="F478" s="13" t="s">
        <v>1720</v>
      </c>
      <c r="G478" s="3" t="s">
        <v>10</v>
      </c>
      <c r="H478" s="12" t="s">
        <v>396</v>
      </c>
      <c r="I478" s="15" t="s">
        <v>396</v>
      </c>
      <c r="J478" s="44" t="s">
        <v>1720</v>
      </c>
      <c r="K478" s="55" t="s">
        <v>1721</v>
      </c>
      <c r="L478" s="10">
        <v>0</v>
      </c>
      <c r="M478" s="10">
        <v>75000</v>
      </c>
      <c r="N478" s="10">
        <v>75000</v>
      </c>
      <c r="O47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78" s="10">
        <v>0</v>
      </c>
      <c r="Q478" s="10">
        <v>18750</v>
      </c>
      <c r="R478" s="10">
        <v>18750</v>
      </c>
      <c r="S478" s="10">
        <f>SUM(Table3[[#This Row],[2nd Apportionment A-G Access Grant Res. Code 7412, PCA 25580]:[2nd Apportionment A-G Learning Loss Mitigation Grant Res. Code 7413, PCA 25635]])</f>
        <v>37500</v>
      </c>
    </row>
    <row r="479" spans="1:19" x14ac:dyDescent="0.2">
      <c r="A479" s="14" t="s">
        <v>3851</v>
      </c>
      <c r="B479" s="3" t="s">
        <v>3852</v>
      </c>
      <c r="C479" s="3">
        <v>1</v>
      </c>
      <c r="D479" s="13" t="s">
        <v>3855</v>
      </c>
      <c r="E479" s="13" t="s">
        <v>1717</v>
      </c>
      <c r="F479" s="13" t="s">
        <v>1722</v>
      </c>
      <c r="G479" s="3" t="s">
        <v>10</v>
      </c>
      <c r="H479" s="12" t="s">
        <v>396</v>
      </c>
      <c r="I479" s="15" t="s">
        <v>396</v>
      </c>
      <c r="J479" s="44" t="s">
        <v>1722</v>
      </c>
      <c r="K479" s="55" t="s">
        <v>1723</v>
      </c>
      <c r="L479" s="10">
        <v>37647</v>
      </c>
      <c r="M479" s="10">
        <v>0</v>
      </c>
      <c r="N479" s="10">
        <v>14114</v>
      </c>
      <c r="O47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51761</v>
      </c>
      <c r="P479" s="10">
        <v>9412</v>
      </c>
      <c r="Q479" s="10">
        <v>0</v>
      </c>
      <c r="R479" s="10">
        <v>3528</v>
      </c>
      <c r="S479" s="10">
        <f>SUM(Table3[[#This Row],[2nd Apportionment A-G Access Grant Res. Code 7412, PCA 25580]:[2nd Apportionment A-G Learning Loss Mitigation Grant Res. Code 7413, PCA 25635]])</f>
        <v>12940</v>
      </c>
    </row>
    <row r="480" spans="1:19" x14ac:dyDescent="0.2">
      <c r="A480" s="14" t="s">
        <v>3851</v>
      </c>
      <c r="B480" s="3" t="s">
        <v>3852</v>
      </c>
      <c r="C480" s="3">
        <v>1</v>
      </c>
      <c r="D480" s="13" t="s">
        <v>3856</v>
      </c>
      <c r="E480" s="13" t="s">
        <v>1717</v>
      </c>
      <c r="F480" s="13" t="s">
        <v>1718</v>
      </c>
      <c r="G480" s="3" t="s">
        <v>1724</v>
      </c>
      <c r="H480" s="12" t="s">
        <v>1725</v>
      </c>
      <c r="I480" s="15" t="s">
        <v>412</v>
      </c>
      <c r="J480" s="44" t="s">
        <v>1718</v>
      </c>
      <c r="K480" s="55" t="s">
        <v>1726</v>
      </c>
      <c r="L480" s="10">
        <v>75000</v>
      </c>
      <c r="M480" s="10">
        <v>0</v>
      </c>
      <c r="N480" s="10">
        <v>75000</v>
      </c>
      <c r="O48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80" s="10">
        <v>18750</v>
      </c>
      <c r="Q480" s="10">
        <v>0</v>
      </c>
      <c r="R480" s="10">
        <v>18750</v>
      </c>
      <c r="S480" s="10">
        <f>SUM(Table3[[#This Row],[2nd Apportionment A-G Access Grant Res. Code 7412, PCA 25580]:[2nd Apportionment A-G Learning Loss Mitigation Grant Res. Code 7413, PCA 25635]])</f>
        <v>37500</v>
      </c>
    </row>
    <row r="481" spans="1:19" x14ac:dyDescent="0.2">
      <c r="A481" s="14" t="s">
        <v>185</v>
      </c>
      <c r="B481" s="3" t="s">
        <v>186</v>
      </c>
      <c r="C481" s="3">
        <v>2</v>
      </c>
      <c r="D481" s="13" t="s">
        <v>3857</v>
      </c>
      <c r="E481" s="13" t="s">
        <v>187</v>
      </c>
      <c r="F481" s="13" t="s">
        <v>1727</v>
      </c>
      <c r="G481" s="3" t="s">
        <v>10</v>
      </c>
      <c r="H481" s="12" t="s">
        <v>396</v>
      </c>
      <c r="I481" s="15" t="s">
        <v>396</v>
      </c>
      <c r="J481" s="44" t="s">
        <v>1727</v>
      </c>
      <c r="K481" s="55" t="s">
        <v>1728</v>
      </c>
      <c r="L481" s="10">
        <v>75000</v>
      </c>
      <c r="M481" s="10">
        <v>0</v>
      </c>
      <c r="N481" s="10">
        <v>75000</v>
      </c>
      <c r="O48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81" s="10">
        <v>18750</v>
      </c>
      <c r="Q481" s="10">
        <v>0</v>
      </c>
      <c r="R481" s="10">
        <v>18750</v>
      </c>
      <c r="S481" s="10">
        <f>SUM(Table3[[#This Row],[2nd Apportionment A-G Access Grant Res. Code 7412, PCA 25580]:[2nd Apportionment A-G Learning Loss Mitigation Grant Res. Code 7413, PCA 25635]])</f>
        <v>37500</v>
      </c>
    </row>
    <row r="482" spans="1:19" x14ac:dyDescent="0.2">
      <c r="A482" s="14" t="s">
        <v>185</v>
      </c>
      <c r="B482" s="3" t="s">
        <v>186</v>
      </c>
      <c r="C482" s="3">
        <v>2</v>
      </c>
      <c r="D482" s="13" t="s">
        <v>3858</v>
      </c>
      <c r="E482" s="13" t="s">
        <v>187</v>
      </c>
      <c r="F482" s="13" t="s">
        <v>1729</v>
      </c>
      <c r="G482" s="3" t="s">
        <v>10</v>
      </c>
      <c r="H482" s="12" t="s">
        <v>396</v>
      </c>
      <c r="I482" s="15" t="s">
        <v>396</v>
      </c>
      <c r="J482" s="44" t="s">
        <v>1729</v>
      </c>
      <c r="K482" s="55" t="s">
        <v>1730</v>
      </c>
      <c r="L482" s="10">
        <v>30004</v>
      </c>
      <c r="M482" s="10">
        <v>0</v>
      </c>
      <c r="N482" s="10">
        <v>11249</v>
      </c>
      <c r="O48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41253</v>
      </c>
      <c r="P482" s="10">
        <v>7501</v>
      </c>
      <c r="Q482" s="10">
        <v>0</v>
      </c>
      <c r="R482" s="10">
        <v>2812</v>
      </c>
      <c r="S482" s="10">
        <f>SUM(Table3[[#This Row],[2nd Apportionment A-G Access Grant Res. Code 7412, PCA 25580]:[2nd Apportionment A-G Learning Loss Mitigation Grant Res. Code 7413, PCA 25635]])</f>
        <v>10313</v>
      </c>
    </row>
    <row r="483" spans="1:19" x14ac:dyDescent="0.2">
      <c r="A483" s="14" t="s">
        <v>185</v>
      </c>
      <c r="B483" s="3" t="s">
        <v>186</v>
      </c>
      <c r="C483" s="3">
        <v>2</v>
      </c>
      <c r="D483" s="13" t="s">
        <v>3859</v>
      </c>
      <c r="E483" s="13" t="s">
        <v>187</v>
      </c>
      <c r="F483" s="13" t="s">
        <v>1731</v>
      </c>
      <c r="G483" s="3" t="s">
        <v>10</v>
      </c>
      <c r="H483" s="12" t="s">
        <v>396</v>
      </c>
      <c r="I483" s="15" t="s">
        <v>396</v>
      </c>
      <c r="J483" s="44" t="s">
        <v>1731</v>
      </c>
      <c r="K483" s="55" t="s">
        <v>1732</v>
      </c>
      <c r="L483" s="10">
        <v>607730</v>
      </c>
      <c r="M483" s="10">
        <v>0</v>
      </c>
      <c r="N483" s="10">
        <v>227836</v>
      </c>
      <c r="O48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835566</v>
      </c>
      <c r="P483" s="10">
        <v>151932</v>
      </c>
      <c r="Q483" s="10">
        <v>0</v>
      </c>
      <c r="R483" s="10">
        <v>56959</v>
      </c>
      <c r="S483" s="10">
        <f>SUM(Table3[[#This Row],[2nd Apportionment A-G Access Grant Res. Code 7412, PCA 25580]:[2nd Apportionment A-G Learning Loss Mitigation Grant Res. Code 7413, PCA 25635]])</f>
        <v>208891</v>
      </c>
    </row>
    <row r="484" spans="1:19" x14ac:dyDescent="0.2">
      <c r="A484" s="14" t="s">
        <v>185</v>
      </c>
      <c r="B484" s="3" t="s">
        <v>186</v>
      </c>
      <c r="C484" s="3">
        <v>2</v>
      </c>
      <c r="D484" s="13" t="s">
        <v>3860</v>
      </c>
      <c r="E484" s="13" t="s">
        <v>187</v>
      </c>
      <c r="F484" s="13" t="s">
        <v>1733</v>
      </c>
      <c r="G484" s="3" t="s">
        <v>10</v>
      </c>
      <c r="H484" s="12" t="s">
        <v>396</v>
      </c>
      <c r="I484" s="15" t="s">
        <v>396</v>
      </c>
      <c r="J484" s="44" t="s">
        <v>1733</v>
      </c>
      <c r="K484" s="55" t="s">
        <v>1734</v>
      </c>
      <c r="L484" s="10">
        <v>575744</v>
      </c>
      <c r="M484" s="10">
        <v>0</v>
      </c>
      <c r="N484" s="10">
        <v>215844</v>
      </c>
      <c r="O48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791588</v>
      </c>
      <c r="P484" s="10">
        <v>143936</v>
      </c>
      <c r="Q484" s="10">
        <v>0</v>
      </c>
      <c r="R484" s="10">
        <v>53961</v>
      </c>
      <c r="S484" s="10">
        <f>SUM(Table3[[#This Row],[2nd Apportionment A-G Access Grant Res. Code 7412, PCA 25580]:[2nd Apportionment A-G Learning Loss Mitigation Grant Res. Code 7413, PCA 25635]])</f>
        <v>197897</v>
      </c>
    </row>
    <row r="485" spans="1:19" x14ac:dyDescent="0.2">
      <c r="A485" s="14" t="s">
        <v>185</v>
      </c>
      <c r="B485" s="3" t="s">
        <v>186</v>
      </c>
      <c r="C485" s="3">
        <v>2</v>
      </c>
      <c r="D485" s="13" t="s">
        <v>3861</v>
      </c>
      <c r="E485" s="13" t="s">
        <v>187</v>
      </c>
      <c r="F485" s="13" t="s">
        <v>1735</v>
      </c>
      <c r="G485" s="3" t="s">
        <v>10</v>
      </c>
      <c r="H485" s="12" t="s">
        <v>396</v>
      </c>
      <c r="I485" s="15" t="s">
        <v>396</v>
      </c>
      <c r="J485" s="44" t="s">
        <v>1735</v>
      </c>
      <c r="K485" s="55" t="s">
        <v>1736</v>
      </c>
      <c r="L485" s="10">
        <v>36798</v>
      </c>
      <c r="M485" s="10">
        <v>0</v>
      </c>
      <c r="N485" s="10">
        <v>13795</v>
      </c>
      <c r="O48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50593</v>
      </c>
      <c r="P485" s="10">
        <v>9199</v>
      </c>
      <c r="Q485" s="10">
        <v>0</v>
      </c>
      <c r="R485" s="10">
        <v>3449</v>
      </c>
      <c r="S485" s="10">
        <f>SUM(Table3[[#This Row],[2nd Apportionment A-G Access Grant Res. Code 7412, PCA 25580]:[2nd Apportionment A-G Learning Loss Mitigation Grant Res. Code 7413, PCA 25635]])</f>
        <v>12648</v>
      </c>
    </row>
    <row r="486" spans="1:19" x14ac:dyDescent="0.2">
      <c r="A486" s="14" t="s">
        <v>185</v>
      </c>
      <c r="B486" s="3" t="s">
        <v>186</v>
      </c>
      <c r="C486" s="3">
        <v>2</v>
      </c>
      <c r="D486" s="13" t="s">
        <v>3862</v>
      </c>
      <c r="E486" s="13" t="s">
        <v>187</v>
      </c>
      <c r="F486" s="13" t="s">
        <v>188</v>
      </c>
      <c r="G486" s="3" t="s">
        <v>10</v>
      </c>
      <c r="H486" s="12" t="s">
        <v>396</v>
      </c>
      <c r="I486" s="15" t="s">
        <v>396</v>
      </c>
      <c r="J486" s="44" t="s">
        <v>188</v>
      </c>
      <c r="K486" s="55" t="s">
        <v>189</v>
      </c>
      <c r="L486" s="10">
        <v>2832300</v>
      </c>
      <c r="M486" s="10">
        <v>0</v>
      </c>
      <c r="N486" s="10">
        <v>1061817</v>
      </c>
      <c r="O48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3894117</v>
      </c>
      <c r="P486" s="10">
        <v>708075</v>
      </c>
      <c r="Q486" s="10">
        <v>0</v>
      </c>
      <c r="R486" s="10">
        <v>265454</v>
      </c>
      <c r="S486" s="10">
        <f>SUM(Table3[[#This Row],[2nd Apportionment A-G Access Grant Res. Code 7412, PCA 25580]:[2nd Apportionment A-G Learning Loss Mitigation Grant Res. Code 7413, PCA 25635]])</f>
        <v>973529</v>
      </c>
    </row>
    <row r="487" spans="1:19" x14ac:dyDescent="0.2">
      <c r="A487" s="14" t="s">
        <v>185</v>
      </c>
      <c r="B487" s="3" t="s">
        <v>186</v>
      </c>
      <c r="C487" s="3">
        <v>2</v>
      </c>
      <c r="D487" s="13" t="s">
        <v>3863</v>
      </c>
      <c r="E487" s="13" t="s">
        <v>187</v>
      </c>
      <c r="F487" s="13" t="s">
        <v>1737</v>
      </c>
      <c r="G487" s="3" t="s">
        <v>10</v>
      </c>
      <c r="H487" s="12" t="s">
        <v>396</v>
      </c>
      <c r="I487" s="15" t="s">
        <v>396</v>
      </c>
      <c r="J487" s="44" t="s">
        <v>1737</v>
      </c>
      <c r="K487" s="55" t="s">
        <v>1738</v>
      </c>
      <c r="L487" s="10">
        <v>322689</v>
      </c>
      <c r="M487" s="10">
        <v>0</v>
      </c>
      <c r="N487" s="10">
        <v>120975</v>
      </c>
      <c r="O48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443664</v>
      </c>
      <c r="P487" s="10">
        <v>80672</v>
      </c>
      <c r="Q487" s="10">
        <v>0</v>
      </c>
      <c r="R487" s="10">
        <v>30244</v>
      </c>
      <c r="S487" s="10">
        <f>SUM(Table3[[#This Row],[2nd Apportionment A-G Access Grant Res. Code 7412, PCA 25580]:[2nd Apportionment A-G Learning Loss Mitigation Grant Res. Code 7413, PCA 25635]])</f>
        <v>110916</v>
      </c>
    </row>
    <row r="488" spans="1:19" x14ac:dyDescent="0.2">
      <c r="A488" s="14" t="s">
        <v>185</v>
      </c>
      <c r="B488" s="3" t="s">
        <v>186</v>
      </c>
      <c r="C488" s="3">
        <v>2</v>
      </c>
      <c r="D488" s="13" t="s">
        <v>3864</v>
      </c>
      <c r="E488" s="13" t="s">
        <v>187</v>
      </c>
      <c r="F488" s="13" t="s">
        <v>190</v>
      </c>
      <c r="G488" s="3" t="s">
        <v>10</v>
      </c>
      <c r="H488" s="12" t="s">
        <v>396</v>
      </c>
      <c r="I488" s="15" t="s">
        <v>396</v>
      </c>
      <c r="J488" s="44" t="s">
        <v>190</v>
      </c>
      <c r="K488" s="55" t="s">
        <v>191</v>
      </c>
      <c r="L488" s="10">
        <v>412985</v>
      </c>
      <c r="M488" s="10">
        <v>0</v>
      </c>
      <c r="N488" s="10">
        <v>154826</v>
      </c>
      <c r="O48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567811</v>
      </c>
      <c r="P488" s="10">
        <v>103246</v>
      </c>
      <c r="Q488" s="10">
        <v>0</v>
      </c>
      <c r="R488" s="10">
        <v>38706</v>
      </c>
      <c r="S488" s="10">
        <f>SUM(Table3[[#This Row],[2nd Apportionment A-G Access Grant Res. Code 7412, PCA 25580]:[2nd Apportionment A-G Learning Loss Mitigation Grant Res. Code 7413, PCA 25635]])</f>
        <v>141952</v>
      </c>
    </row>
    <row r="489" spans="1:19" x14ac:dyDescent="0.2">
      <c r="A489" s="14" t="s">
        <v>185</v>
      </c>
      <c r="B489" s="3" t="s">
        <v>186</v>
      </c>
      <c r="C489" s="3">
        <v>2</v>
      </c>
      <c r="D489" s="13" t="s">
        <v>3865</v>
      </c>
      <c r="E489" s="13" t="s">
        <v>187</v>
      </c>
      <c r="F489" s="13" t="s">
        <v>192</v>
      </c>
      <c r="G489" s="3" t="s">
        <v>10</v>
      </c>
      <c r="H489" s="12" t="s">
        <v>396</v>
      </c>
      <c r="I489" s="15" t="s">
        <v>396</v>
      </c>
      <c r="J489" s="44" t="s">
        <v>192</v>
      </c>
      <c r="K489" s="55" t="s">
        <v>193</v>
      </c>
      <c r="L489" s="10">
        <v>217107</v>
      </c>
      <c r="M489" s="10">
        <v>0</v>
      </c>
      <c r="N489" s="10">
        <v>81393</v>
      </c>
      <c r="O48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298500</v>
      </c>
      <c r="P489" s="10">
        <v>54277</v>
      </c>
      <c r="Q489" s="10">
        <v>0</v>
      </c>
      <c r="R489" s="10">
        <v>20348</v>
      </c>
      <c r="S489" s="10">
        <f>SUM(Table3[[#This Row],[2nd Apportionment A-G Access Grant Res. Code 7412, PCA 25580]:[2nd Apportionment A-G Learning Loss Mitigation Grant Res. Code 7413, PCA 25635]])</f>
        <v>74625</v>
      </c>
    </row>
    <row r="490" spans="1:19" x14ac:dyDescent="0.2">
      <c r="A490" s="14" t="s">
        <v>185</v>
      </c>
      <c r="B490" s="3" t="s">
        <v>186</v>
      </c>
      <c r="C490" s="3">
        <v>2</v>
      </c>
      <c r="D490" s="13" t="s">
        <v>3866</v>
      </c>
      <c r="E490" s="13" t="s">
        <v>187</v>
      </c>
      <c r="F490" s="13" t="s">
        <v>1727</v>
      </c>
      <c r="G490" s="3" t="s">
        <v>1739</v>
      </c>
      <c r="H490" s="12" t="s">
        <v>1740</v>
      </c>
      <c r="I490" s="15" t="s">
        <v>412</v>
      </c>
      <c r="J490" s="44" t="s">
        <v>1727</v>
      </c>
      <c r="K490" s="55" t="s">
        <v>1741</v>
      </c>
      <c r="L490" s="10">
        <v>75000</v>
      </c>
      <c r="M490" s="10">
        <v>0</v>
      </c>
      <c r="N490" s="10">
        <v>75000</v>
      </c>
      <c r="O49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90" s="10">
        <v>18750</v>
      </c>
      <c r="Q490" s="10">
        <v>0</v>
      </c>
      <c r="R490" s="10">
        <v>18750</v>
      </c>
      <c r="S490" s="10">
        <f>SUM(Table3[[#This Row],[2nd Apportionment A-G Access Grant Res. Code 7412, PCA 25580]:[2nd Apportionment A-G Learning Loss Mitigation Grant Res. Code 7413, PCA 25635]])</f>
        <v>37500</v>
      </c>
    </row>
    <row r="491" spans="1:19" x14ac:dyDescent="0.2">
      <c r="A491" s="14" t="s">
        <v>185</v>
      </c>
      <c r="B491" s="3" t="s">
        <v>186</v>
      </c>
      <c r="C491" s="3">
        <v>2</v>
      </c>
      <c r="D491" s="13" t="s">
        <v>3867</v>
      </c>
      <c r="E491" s="13" t="s">
        <v>187</v>
      </c>
      <c r="F491" s="13" t="s">
        <v>1733</v>
      </c>
      <c r="G491" s="3" t="s">
        <v>1742</v>
      </c>
      <c r="H491" s="12" t="s">
        <v>1743</v>
      </c>
      <c r="I491" s="15" t="s">
        <v>416</v>
      </c>
      <c r="J491" s="44" t="s">
        <v>1744</v>
      </c>
      <c r="K491" s="55" t="s">
        <v>1745</v>
      </c>
      <c r="L491" s="10">
        <v>75000</v>
      </c>
      <c r="M491" s="10">
        <v>0</v>
      </c>
      <c r="N491" s="10">
        <v>75000</v>
      </c>
      <c r="O49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91" s="10">
        <v>18750</v>
      </c>
      <c r="Q491" s="10">
        <v>0</v>
      </c>
      <c r="R491" s="10">
        <v>18750</v>
      </c>
      <c r="S491" s="10">
        <f>SUM(Table3[[#This Row],[2nd Apportionment A-G Access Grant Res. Code 7412, PCA 25580]:[2nd Apportionment A-G Learning Loss Mitigation Grant Res. Code 7413, PCA 25635]])</f>
        <v>37500</v>
      </c>
    </row>
    <row r="492" spans="1:19" x14ac:dyDescent="0.2">
      <c r="A492" s="14" t="s">
        <v>185</v>
      </c>
      <c r="B492" s="3" t="s">
        <v>186</v>
      </c>
      <c r="C492" s="3">
        <v>2</v>
      </c>
      <c r="D492" s="13" t="s">
        <v>3868</v>
      </c>
      <c r="E492" s="13" t="s">
        <v>187</v>
      </c>
      <c r="F492" s="13" t="s">
        <v>1727</v>
      </c>
      <c r="G492" s="3" t="s">
        <v>1746</v>
      </c>
      <c r="H492" s="12" t="s">
        <v>1747</v>
      </c>
      <c r="I492" s="15" t="s">
        <v>416</v>
      </c>
      <c r="J492" s="44" t="s">
        <v>1748</v>
      </c>
      <c r="K492" s="55" t="s">
        <v>1749</v>
      </c>
      <c r="L492" s="10">
        <v>75000</v>
      </c>
      <c r="M492" s="10">
        <v>0</v>
      </c>
      <c r="N492" s="10">
        <v>75000</v>
      </c>
      <c r="O49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92" s="10">
        <v>18750</v>
      </c>
      <c r="Q492" s="10">
        <v>0</v>
      </c>
      <c r="R492" s="10">
        <v>18750</v>
      </c>
      <c r="S492" s="10">
        <f>SUM(Table3[[#This Row],[2nd Apportionment A-G Access Grant Res. Code 7412, PCA 25580]:[2nd Apportionment A-G Learning Loss Mitigation Grant Res. Code 7413, PCA 25635]])</f>
        <v>37500</v>
      </c>
    </row>
    <row r="493" spans="1:19" x14ac:dyDescent="0.2">
      <c r="A493" s="14" t="s">
        <v>194</v>
      </c>
      <c r="B493" s="3" t="s">
        <v>195</v>
      </c>
      <c r="C493" s="3">
        <v>1</v>
      </c>
      <c r="D493" s="13" t="s">
        <v>3869</v>
      </c>
      <c r="E493" s="13" t="s">
        <v>196</v>
      </c>
      <c r="F493" s="13" t="s">
        <v>1750</v>
      </c>
      <c r="G493" s="3" t="s">
        <v>10</v>
      </c>
      <c r="H493" s="12" t="s">
        <v>396</v>
      </c>
      <c r="I493" s="15" t="s">
        <v>396</v>
      </c>
      <c r="J493" s="44" t="s">
        <v>1750</v>
      </c>
      <c r="K493" s="55" t="s">
        <v>1751</v>
      </c>
      <c r="L493" s="10">
        <v>75000</v>
      </c>
      <c r="M493" s="10">
        <v>0</v>
      </c>
      <c r="N493" s="10">
        <v>75000</v>
      </c>
      <c r="O49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93" s="10">
        <v>18750</v>
      </c>
      <c r="Q493" s="10">
        <v>0</v>
      </c>
      <c r="R493" s="10">
        <v>18750</v>
      </c>
      <c r="S493" s="10">
        <f>SUM(Table3[[#This Row],[2nd Apportionment A-G Access Grant Res. Code 7412, PCA 25580]:[2nd Apportionment A-G Learning Loss Mitigation Grant Res. Code 7413, PCA 25635]])</f>
        <v>37500</v>
      </c>
    </row>
    <row r="494" spans="1:19" x14ac:dyDescent="0.2">
      <c r="A494" s="14" t="s">
        <v>194</v>
      </c>
      <c r="B494" s="3" t="s">
        <v>195</v>
      </c>
      <c r="C494" s="3">
        <v>1</v>
      </c>
      <c r="D494" s="13" t="s">
        <v>3870</v>
      </c>
      <c r="E494" s="13" t="s">
        <v>196</v>
      </c>
      <c r="F494" s="13" t="s">
        <v>1752</v>
      </c>
      <c r="G494" s="3" t="s">
        <v>10</v>
      </c>
      <c r="H494" s="12" t="s">
        <v>396</v>
      </c>
      <c r="I494" s="15" t="s">
        <v>396</v>
      </c>
      <c r="J494" s="44" t="s">
        <v>1752</v>
      </c>
      <c r="K494" s="55" t="s">
        <v>1753</v>
      </c>
      <c r="L494" s="10">
        <v>75000</v>
      </c>
      <c r="M494" s="10">
        <v>0</v>
      </c>
      <c r="N494" s="10">
        <v>75000</v>
      </c>
      <c r="O49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94" s="10">
        <v>18750</v>
      </c>
      <c r="Q494" s="10">
        <v>0</v>
      </c>
      <c r="R494" s="10">
        <v>18750</v>
      </c>
      <c r="S494" s="10">
        <f>SUM(Table3[[#This Row],[2nd Apportionment A-G Access Grant Res. Code 7412, PCA 25580]:[2nd Apportionment A-G Learning Loss Mitigation Grant Res. Code 7413, PCA 25635]])</f>
        <v>37500</v>
      </c>
    </row>
    <row r="495" spans="1:19" x14ac:dyDescent="0.2">
      <c r="A495" s="14" t="s">
        <v>194</v>
      </c>
      <c r="B495" s="3" t="s">
        <v>195</v>
      </c>
      <c r="C495" s="3">
        <v>1</v>
      </c>
      <c r="D495" s="13" t="s">
        <v>3871</v>
      </c>
      <c r="E495" s="13" t="s">
        <v>196</v>
      </c>
      <c r="F495" s="13" t="s">
        <v>197</v>
      </c>
      <c r="G495" s="3" t="s">
        <v>10</v>
      </c>
      <c r="H495" s="12" t="s">
        <v>396</v>
      </c>
      <c r="I495" s="15" t="s">
        <v>396</v>
      </c>
      <c r="J495" s="44" t="s">
        <v>197</v>
      </c>
      <c r="K495" s="55" t="s">
        <v>198</v>
      </c>
      <c r="L495" s="10">
        <v>833046</v>
      </c>
      <c r="M495" s="10">
        <v>0</v>
      </c>
      <c r="N495" s="10">
        <v>312306</v>
      </c>
      <c r="O49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1145352</v>
      </c>
      <c r="P495" s="10">
        <v>208261</v>
      </c>
      <c r="Q495" s="10">
        <v>0</v>
      </c>
      <c r="R495" s="10">
        <v>78076</v>
      </c>
      <c r="S495" s="10">
        <f>SUM(Table3[[#This Row],[2nd Apportionment A-G Access Grant Res. Code 7412, PCA 25580]:[2nd Apportionment A-G Learning Loss Mitigation Grant Res. Code 7413, PCA 25635]])</f>
        <v>286337</v>
      </c>
    </row>
    <row r="496" spans="1:19" x14ac:dyDescent="0.2">
      <c r="A496" s="14" t="s">
        <v>194</v>
      </c>
      <c r="B496" s="3" t="s">
        <v>195</v>
      </c>
      <c r="C496" s="3">
        <v>1</v>
      </c>
      <c r="D496" s="13" t="s">
        <v>3872</v>
      </c>
      <c r="E496" s="13" t="s">
        <v>196</v>
      </c>
      <c r="F496" s="13" t="s">
        <v>1754</v>
      </c>
      <c r="G496" s="3" t="s">
        <v>10</v>
      </c>
      <c r="H496" s="12" t="s">
        <v>396</v>
      </c>
      <c r="I496" s="15" t="s">
        <v>396</v>
      </c>
      <c r="J496" s="44" t="s">
        <v>1754</v>
      </c>
      <c r="K496" s="55" t="s">
        <v>1755</v>
      </c>
      <c r="L496" s="10">
        <v>52649</v>
      </c>
      <c r="M496" s="10">
        <v>0</v>
      </c>
      <c r="N496" s="10">
        <v>19738</v>
      </c>
      <c r="O49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72387</v>
      </c>
      <c r="P496" s="10">
        <v>13162</v>
      </c>
      <c r="Q496" s="10">
        <v>0</v>
      </c>
      <c r="R496" s="10">
        <v>4934</v>
      </c>
      <c r="S496" s="10">
        <f>SUM(Table3[[#This Row],[2nd Apportionment A-G Access Grant Res. Code 7412, PCA 25580]:[2nd Apportionment A-G Learning Loss Mitigation Grant Res. Code 7413, PCA 25635]])</f>
        <v>18096</v>
      </c>
    </row>
    <row r="497" spans="1:19" x14ac:dyDescent="0.2">
      <c r="A497" s="14" t="s">
        <v>199</v>
      </c>
      <c r="B497" s="3" t="s">
        <v>200</v>
      </c>
      <c r="C497" s="3">
        <v>1</v>
      </c>
      <c r="D497" s="13" t="s">
        <v>3873</v>
      </c>
      <c r="E497" s="13" t="s">
        <v>201</v>
      </c>
      <c r="F497" s="13" t="s">
        <v>1756</v>
      </c>
      <c r="G497" s="3" t="s">
        <v>10</v>
      </c>
      <c r="H497" s="12" t="s">
        <v>396</v>
      </c>
      <c r="I497" s="15" t="s">
        <v>396</v>
      </c>
      <c r="J497" s="44" t="s">
        <v>1756</v>
      </c>
      <c r="K497" s="55" t="s">
        <v>1757</v>
      </c>
      <c r="L497" s="10">
        <v>75000</v>
      </c>
      <c r="M497" s="10">
        <v>0</v>
      </c>
      <c r="N497" s="10">
        <v>75000</v>
      </c>
      <c r="O49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97" s="10">
        <v>18750</v>
      </c>
      <c r="Q497" s="10">
        <v>0</v>
      </c>
      <c r="R497" s="10">
        <v>18750</v>
      </c>
      <c r="S497" s="10">
        <f>SUM(Table3[[#This Row],[2nd Apportionment A-G Access Grant Res. Code 7412, PCA 25580]:[2nd Apportionment A-G Learning Loss Mitigation Grant Res. Code 7413, PCA 25635]])</f>
        <v>37500</v>
      </c>
    </row>
    <row r="498" spans="1:19" x14ac:dyDescent="0.2">
      <c r="A498" s="14" t="s">
        <v>199</v>
      </c>
      <c r="B498" s="3" t="s">
        <v>200</v>
      </c>
      <c r="C498" s="3">
        <v>1</v>
      </c>
      <c r="D498" s="13" t="s">
        <v>3874</v>
      </c>
      <c r="E498" s="13" t="s">
        <v>201</v>
      </c>
      <c r="F498" s="13" t="s">
        <v>1758</v>
      </c>
      <c r="G498" s="3" t="s">
        <v>10</v>
      </c>
      <c r="H498" s="12" t="s">
        <v>396</v>
      </c>
      <c r="I498" s="15" t="s">
        <v>396</v>
      </c>
      <c r="J498" s="44" t="s">
        <v>1758</v>
      </c>
      <c r="K498" s="55" t="s">
        <v>1759</v>
      </c>
      <c r="L498" s="10">
        <v>264378</v>
      </c>
      <c r="M498" s="10">
        <v>0</v>
      </c>
      <c r="N498" s="10">
        <v>99114</v>
      </c>
      <c r="O49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363492</v>
      </c>
      <c r="P498" s="10">
        <v>66094</v>
      </c>
      <c r="Q498" s="10">
        <v>0</v>
      </c>
      <c r="R498" s="10">
        <v>24778</v>
      </c>
      <c r="S498" s="10">
        <f>SUM(Table3[[#This Row],[2nd Apportionment A-G Access Grant Res. Code 7412, PCA 25580]:[2nd Apportionment A-G Learning Loss Mitigation Grant Res. Code 7413, PCA 25635]])</f>
        <v>90872</v>
      </c>
    </row>
    <row r="499" spans="1:19" x14ac:dyDescent="0.2">
      <c r="A499" s="14" t="s">
        <v>199</v>
      </c>
      <c r="B499" s="3" t="s">
        <v>200</v>
      </c>
      <c r="C499" s="3">
        <v>1</v>
      </c>
      <c r="D499" s="13" t="s">
        <v>3875</v>
      </c>
      <c r="E499" s="13" t="s">
        <v>201</v>
      </c>
      <c r="F499" s="13" t="s">
        <v>1760</v>
      </c>
      <c r="G499" s="3" t="s">
        <v>1761</v>
      </c>
      <c r="H499" s="12" t="s">
        <v>1762</v>
      </c>
      <c r="I499" s="15" t="s">
        <v>412</v>
      </c>
      <c r="J499" s="44" t="s">
        <v>1760</v>
      </c>
      <c r="K499" s="55" t="s">
        <v>1763</v>
      </c>
      <c r="L499" s="10">
        <v>3963</v>
      </c>
      <c r="M499" s="10">
        <v>0</v>
      </c>
      <c r="N499" s="10">
        <v>1486</v>
      </c>
      <c r="O49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5449</v>
      </c>
      <c r="P499" s="10">
        <v>991</v>
      </c>
      <c r="Q499" s="10">
        <v>0</v>
      </c>
      <c r="R499" s="10">
        <v>371</v>
      </c>
      <c r="S499" s="10">
        <f>SUM(Table3[[#This Row],[2nd Apportionment A-G Access Grant Res. Code 7412, PCA 25580]:[2nd Apportionment A-G Learning Loss Mitigation Grant Res. Code 7413, PCA 25635]])</f>
        <v>1362</v>
      </c>
    </row>
    <row r="500" spans="1:19" x14ac:dyDescent="0.2">
      <c r="A500" s="14" t="s">
        <v>199</v>
      </c>
      <c r="B500" s="3" t="s">
        <v>200</v>
      </c>
      <c r="C500" s="3">
        <v>1</v>
      </c>
      <c r="D500" s="13" t="s">
        <v>3876</v>
      </c>
      <c r="E500" s="13" t="s">
        <v>201</v>
      </c>
      <c r="F500" s="13" t="s">
        <v>1756</v>
      </c>
      <c r="G500" s="3" t="s">
        <v>1764</v>
      </c>
      <c r="H500" s="12" t="s">
        <v>1765</v>
      </c>
      <c r="I500" s="15" t="s">
        <v>416</v>
      </c>
      <c r="J500" s="44" t="s">
        <v>1766</v>
      </c>
      <c r="K500" s="55" t="s">
        <v>1767</v>
      </c>
      <c r="L500" s="10">
        <v>165307</v>
      </c>
      <c r="M500" s="10">
        <v>0</v>
      </c>
      <c r="N500" s="10">
        <v>75000</v>
      </c>
      <c r="O50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240307</v>
      </c>
      <c r="P500" s="10">
        <v>41327</v>
      </c>
      <c r="Q500" s="10">
        <v>0</v>
      </c>
      <c r="R500" s="10">
        <v>18750</v>
      </c>
      <c r="S500" s="10">
        <f>SUM(Table3[[#This Row],[2nd Apportionment A-G Access Grant Res. Code 7412, PCA 25580]:[2nd Apportionment A-G Learning Loss Mitigation Grant Res. Code 7413, PCA 25635]])</f>
        <v>60077</v>
      </c>
    </row>
    <row r="501" spans="1:19" x14ac:dyDescent="0.2">
      <c r="A501" s="14" t="s">
        <v>199</v>
      </c>
      <c r="B501" s="3" t="s">
        <v>200</v>
      </c>
      <c r="C501" s="3">
        <v>1</v>
      </c>
      <c r="D501" s="13" t="s">
        <v>3877</v>
      </c>
      <c r="E501" s="13" t="s">
        <v>201</v>
      </c>
      <c r="F501" s="13" t="s">
        <v>1756</v>
      </c>
      <c r="G501" s="3" t="s">
        <v>1768</v>
      </c>
      <c r="H501" s="12" t="s">
        <v>1769</v>
      </c>
      <c r="I501" s="15" t="s">
        <v>412</v>
      </c>
      <c r="J501" s="44" t="s">
        <v>1756</v>
      </c>
      <c r="K501" s="55" t="s">
        <v>1770</v>
      </c>
      <c r="L501" s="10">
        <v>75000</v>
      </c>
      <c r="M501" s="10">
        <v>0</v>
      </c>
      <c r="N501" s="10">
        <v>75000</v>
      </c>
      <c r="O50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01" s="10">
        <v>18750</v>
      </c>
      <c r="Q501" s="10">
        <v>0</v>
      </c>
      <c r="R501" s="10">
        <v>18750</v>
      </c>
      <c r="S501" s="10">
        <f>SUM(Table3[[#This Row],[2nd Apportionment A-G Access Grant Res. Code 7412, PCA 25580]:[2nd Apportionment A-G Learning Loss Mitigation Grant Res. Code 7413, PCA 25635]])</f>
        <v>37500</v>
      </c>
    </row>
    <row r="502" spans="1:19" x14ac:dyDescent="0.2">
      <c r="A502" s="14" t="s">
        <v>199</v>
      </c>
      <c r="B502" s="3" t="s">
        <v>200</v>
      </c>
      <c r="C502" s="3">
        <v>1</v>
      </c>
      <c r="D502" s="13" t="s">
        <v>3878</v>
      </c>
      <c r="E502" s="13" t="s">
        <v>201</v>
      </c>
      <c r="F502" s="13" t="s">
        <v>1758</v>
      </c>
      <c r="G502" s="3" t="s">
        <v>1771</v>
      </c>
      <c r="H502" s="12" t="s">
        <v>1772</v>
      </c>
      <c r="I502" s="15" t="s">
        <v>416</v>
      </c>
      <c r="J502" s="44" t="s">
        <v>1773</v>
      </c>
      <c r="K502" s="55" t="s">
        <v>1774</v>
      </c>
      <c r="L502" s="10">
        <v>0</v>
      </c>
      <c r="M502" s="10">
        <v>66413</v>
      </c>
      <c r="N502" s="10">
        <v>9869</v>
      </c>
      <c r="O50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76282</v>
      </c>
      <c r="P502" s="10">
        <v>0</v>
      </c>
      <c r="Q502" s="10">
        <v>16603</v>
      </c>
      <c r="R502" s="10">
        <v>2467</v>
      </c>
      <c r="S502" s="10">
        <f>SUM(Table3[[#This Row],[2nd Apportionment A-G Access Grant Res. Code 7412, PCA 25580]:[2nd Apportionment A-G Learning Loss Mitigation Grant Res. Code 7413, PCA 25635]])</f>
        <v>19070</v>
      </c>
    </row>
    <row r="503" spans="1:19" x14ac:dyDescent="0.2">
      <c r="A503" s="14" t="s">
        <v>199</v>
      </c>
      <c r="B503" s="3" t="s">
        <v>200</v>
      </c>
      <c r="C503" s="3">
        <v>1</v>
      </c>
      <c r="D503" s="13" t="s">
        <v>3879</v>
      </c>
      <c r="E503" s="13" t="s">
        <v>201</v>
      </c>
      <c r="F503" s="13" t="s">
        <v>1756</v>
      </c>
      <c r="G503" s="3" t="s">
        <v>1775</v>
      </c>
      <c r="H503" s="12" t="s">
        <v>1776</v>
      </c>
      <c r="I503" s="15" t="s">
        <v>412</v>
      </c>
      <c r="J503" s="44" t="s">
        <v>1756</v>
      </c>
      <c r="K503" s="55" t="s">
        <v>1777</v>
      </c>
      <c r="L503" s="10">
        <v>32835</v>
      </c>
      <c r="M503" s="10">
        <v>0</v>
      </c>
      <c r="N503" s="10">
        <v>12310</v>
      </c>
      <c r="O50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45145</v>
      </c>
      <c r="P503" s="10">
        <v>8209</v>
      </c>
      <c r="Q503" s="10">
        <v>0</v>
      </c>
      <c r="R503" s="10">
        <v>3077</v>
      </c>
      <c r="S503" s="10">
        <f>SUM(Table3[[#This Row],[2nd Apportionment A-G Access Grant Res. Code 7412, PCA 25580]:[2nd Apportionment A-G Learning Loss Mitigation Grant Res. Code 7413, PCA 25635]])</f>
        <v>11286</v>
      </c>
    </row>
    <row r="504" spans="1:19" x14ac:dyDescent="0.2">
      <c r="A504" s="14" t="s">
        <v>199</v>
      </c>
      <c r="B504" s="3" t="s">
        <v>200</v>
      </c>
      <c r="C504" s="3">
        <v>1</v>
      </c>
      <c r="D504" s="13" t="s">
        <v>3880</v>
      </c>
      <c r="E504" s="13" t="s">
        <v>201</v>
      </c>
      <c r="F504" s="13" t="s">
        <v>1756</v>
      </c>
      <c r="G504" s="3" t="s">
        <v>1778</v>
      </c>
      <c r="H504" s="12" t="s">
        <v>1779</v>
      </c>
      <c r="I504" s="15" t="s">
        <v>416</v>
      </c>
      <c r="J504" s="44" t="s">
        <v>1780</v>
      </c>
      <c r="K504" s="55" t="s">
        <v>1781</v>
      </c>
      <c r="L504" s="10">
        <v>192198</v>
      </c>
      <c r="M504" s="10">
        <v>0</v>
      </c>
      <c r="N504" s="10">
        <v>75000</v>
      </c>
      <c r="O50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267198</v>
      </c>
      <c r="P504" s="10">
        <v>48049</v>
      </c>
      <c r="Q504" s="10">
        <v>0</v>
      </c>
      <c r="R504" s="10">
        <v>18750</v>
      </c>
      <c r="S504" s="10">
        <f>SUM(Table3[[#This Row],[2nd Apportionment A-G Access Grant Res. Code 7412, PCA 25580]:[2nd Apportionment A-G Learning Loss Mitigation Grant Res. Code 7413, PCA 25635]])</f>
        <v>66799</v>
      </c>
    </row>
    <row r="505" spans="1:19" x14ac:dyDescent="0.2">
      <c r="A505" s="14" t="s">
        <v>202</v>
      </c>
      <c r="B505" s="3" t="s">
        <v>203</v>
      </c>
      <c r="C505" s="3">
        <v>4</v>
      </c>
      <c r="D505" s="13" t="s">
        <v>3881</v>
      </c>
      <c r="E505" s="13" t="s">
        <v>204</v>
      </c>
      <c r="F505" s="13" t="s">
        <v>1782</v>
      </c>
      <c r="G505" s="3" t="s">
        <v>10</v>
      </c>
      <c r="H505" s="12" t="s">
        <v>396</v>
      </c>
      <c r="I505" s="15" t="s">
        <v>396</v>
      </c>
      <c r="J505" s="44" t="s">
        <v>1782</v>
      </c>
      <c r="K505" s="55" t="s">
        <v>1783</v>
      </c>
      <c r="L505" s="10">
        <v>414117</v>
      </c>
      <c r="M505" s="10">
        <v>0</v>
      </c>
      <c r="N505" s="10">
        <v>155251</v>
      </c>
      <c r="O50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569368</v>
      </c>
      <c r="P505" s="10">
        <v>103529</v>
      </c>
      <c r="Q505" s="10">
        <v>0</v>
      </c>
      <c r="R505" s="10">
        <v>38813</v>
      </c>
      <c r="S505" s="10">
        <f>SUM(Table3[[#This Row],[2nd Apportionment A-G Access Grant Res. Code 7412, PCA 25580]:[2nd Apportionment A-G Learning Loss Mitigation Grant Res. Code 7413, PCA 25635]])</f>
        <v>142342</v>
      </c>
    </row>
    <row r="506" spans="1:19" x14ac:dyDescent="0.2">
      <c r="A506" s="14" t="s">
        <v>202</v>
      </c>
      <c r="B506" s="3" t="s">
        <v>203</v>
      </c>
      <c r="C506" s="3">
        <v>4</v>
      </c>
      <c r="D506" s="13" t="s">
        <v>3882</v>
      </c>
      <c r="E506" s="13" t="s">
        <v>204</v>
      </c>
      <c r="F506" s="13" t="s">
        <v>205</v>
      </c>
      <c r="G506" s="3" t="s">
        <v>10</v>
      </c>
      <c r="H506" s="12" t="s">
        <v>396</v>
      </c>
      <c r="I506" s="15" t="s">
        <v>396</v>
      </c>
      <c r="J506" s="44" t="s">
        <v>205</v>
      </c>
      <c r="K506" s="55" t="s">
        <v>206</v>
      </c>
      <c r="L506" s="10">
        <v>4473483</v>
      </c>
      <c r="M506" s="10">
        <v>0</v>
      </c>
      <c r="N506" s="10">
        <v>1677090</v>
      </c>
      <c r="O50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6150573</v>
      </c>
      <c r="P506" s="10">
        <v>1118371</v>
      </c>
      <c r="Q506" s="10">
        <v>0</v>
      </c>
      <c r="R506" s="10">
        <v>419272</v>
      </c>
      <c r="S506" s="10">
        <f>SUM(Table3[[#This Row],[2nd Apportionment A-G Access Grant Res. Code 7412, PCA 25580]:[2nd Apportionment A-G Learning Loss Mitigation Grant Res. Code 7413, PCA 25635]])</f>
        <v>1537643</v>
      </c>
    </row>
    <row r="507" spans="1:19" x14ac:dyDescent="0.2">
      <c r="A507" s="14" t="s">
        <v>202</v>
      </c>
      <c r="B507" s="3" t="s">
        <v>203</v>
      </c>
      <c r="C507" s="3">
        <v>4</v>
      </c>
      <c r="D507" s="13" t="s">
        <v>3883</v>
      </c>
      <c r="E507" s="13" t="s">
        <v>204</v>
      </c>
      <c r="F507" s="13" t="s">
        <v>1784</v>
      </c>
      <c r="G507" s="3" t="s">
        <v>10</v>
      </c>
      <c r="H507" s="12" t="s">
        <v>396</v>
      </c>
      <c r="I507" s="15" t="s">
        <v>396</v>
      </c>
      <c r="J507" s="44" t="s">
        <v>1784</v>
      </c>
      <c r="K507" s="55" t="s">
        <v>1785</v>
      </c>
      <c r="L507" s="10">
        <v>159080</v>
      </c>
      <c r="M507" s="10">
        <v>0</v>
      </c>
      <c r="N507" s="10">
        <v>59638</v>
      </c>
      <c r="O50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218718</v>
      </c>
      <c r="P507" s="10">
        <v>39770</v>
      </c>
      <c r="Q507" s="10">
        <v>0</v>
      </c>
      <c r="R507" s="10">
        <v>14909</v>
      </c>
      <c r="S507" s="10">
        <f>SUM(Table3[[#This Row],[2nd Apportionment A-G Access Grant Res. Code 7412, PCA 25580]:[2nd Apportionment A-G Learning Loss Mitigation Grant Res. Code 7413, PCA 25635]])</f>
        <v>54679</v>
      </c>
    </row>
    <row r="508" spans="1:19" x14ac:dyDescent="0.2">
      <c r="A508" s="14" t="s">
        <v>202</v>
      </c>
      <c r="B508" s="3" t="s">
        <v>203</v>
      </c>
      <c r="C508" s="3">
        <v>4</v>
      </c>
      <c r="D508" s="13" t="s">
        <v>3884</v>
      </c>
      <c r="E508" s="13" t="s">
        <v>204</v>
      </c>
      <c r="F508" s="13" t="s">
        <v>1786</v>
      </c>
      <c r="G508" s="3" t="s">
        <v>10</v>
      </c>
      <c r="H508" s="12" t="s">
        <v>396</v>
      </c>
      <c r="I508" s="15" t="s">
        <v>396</v>
      </c>
      <c r="J508" s="44" t="s">
        <v>1786</v>
      </c>
      <c r="K508" s="55" t="s">
        <v>1787</v>
      </c>
      <c r="L508" s="10">
        <v>1084970</v>
      </c>
      <c r="M508" s="10">
        <v>0</v>
      </c>
      <c r="N508" s="10">
        <v>406751</v>
      </c>
      <c r="O50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1491721</v>
      </c>
      <c r="P508" s="10">
        <v>271242</v>
      </c>
      <c r="Q508" s="10">
        <v>0</v>
      </c>
      <c r="R508" s="10">
        <v>101688</v>
      </c>
      <c r="S508" s="10">
        <f>SUM(Table3[[#This Row],[2nd Apportionment A-G Access Grant Res. Code 7412, PCA 25580]:[2nd Apportionment A-G Learning Loss Mitigation Grant Res. Code 7413, PCA 25635]])</f>
        <v>372930</v>
      </c>
    </row>
    <row r="509" spans="1:19" x14ac:dyDescent="0.2">
      <c r="A509" s="14" t="s">
        <v>202</v>
      </c>
      <c r="B509" s="3" t="s">
        <v>203</v>
      </c>
      <c r="C509" s="3">
        <v>4</v>
      </c>
      <c r="D509" s="13" t="s">
        <v>3885</v>
      </c>
      <c r="E509" s="13" t="s">
        <v>204</v>
      </c>
      <c r="F509" s="13" t="s">
        <v>1788</v>
      </c>
      <c r="G509" s="3" t="s">
        <v>10</v>
      </c>
      <c r="H509" s="12" t="s">
        <v>396</v>
      </c>
      <c r="I509" s="15" t="s">
        <v>396</v>
      </c>
      <c r="J509" s="44" t="s">
        <v>1788</v>
      </c>
      <c r="K509" s="55" t="s">
        <v>1789</v>
      </c>
      <c r="L509" s="10">
        <v>1668923</v>
      </c>
      <c r="M509" s="10">
        <v>0</v>
      </c>
      <c r="N509" s="10">
        <v>625672</v>
      </c>
      <c r="O50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2294595</v>
      </c>
      <c r="P509" s="10">
        <v>417231</v>
      </c>
      <c r="Q509" s="10">
        <v>0</v>
      </c>
      <c r="R509" s="10">
        <v>156418</v>
      </c>
      <c r="S509" s="10">
        <f>SUM(Table3[[#This Row],[2nd Apportionment A-G Access Grant Res. Code 7412, PCA 25580]:[2nd Apportionment A-G Learning Loss Mitigation Grant Res. Code 7413, PCA 25635]])</f>
        <v>573649</v>
      </c>
    </row>
    <row r="510" spans="1:19" x14ac:dyDescent="0.2">
      <c r="A510" s="14" t="s">
        <v>202</v>
      </c>
      <c r="B510" s="3" t="s">
        <v>203</v>
      </c>
      <c r="C510" s="3">
        <v>4</v>
      </c>
      <c r="D510" s="13" t="s">
        <v>3886</v>
      </c>
      <c r="E510" s="13" t="s">
        <v>204</v>
      </c>
      <c r="F510" s="13" t="s">
        <v>1790</v>
      </c>
      <c r="G510" s="3" t="s">
        <v>10</v>
      </c>
      <c r="H510" s="12" t="s">
        <v>396</v>
      </c>
      <c r="I510" s="15" t="s">
        <v>396</v>
      </c>
      <c r="J510" s="44" t="s">
        <v>1790</v>
      </c>
      <c r="K510" s="55" t="s">
        <v>1791</v>
      </c>
      <c r="L510" s="10">
        <v>2978076</v>
      </c>
      <c r="M510" s="10">
        <v>0</v>
      </c>
      <c r="N510" s="10">
        <v>1116468</v>
      </c>
      <c r="O51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4094544</v>
      </c>
      <c r="P510" s="10">
        <v>744519</v>
      </c>
      <c r="Q510" s="10">
        <v>0</v>
      </c>
      <c r="R510" s="10">
        <v>279117</v>
      </c>
      <c r="S510" s="10">
        <f>SUM(Table3[[#This Row],[2nd Apportionment A-G Access Grant Res. Code 7412, PCA 25580]:[2nd Apportionment A-G Learning Loss Mitigation Grant Res. Code 7413, PCA 25635]])</f>
        <v>1023636</v>
      </c>
    </row>
    <row r="511" spans="1:19" x14ac:dyDescent="0.2">
      <c r="A511" s="14" t="s">
        <v>202</v>
      </c>
      <c r="B511" s="3" t="s">
        <v>203</v>
      </c>
      <c r="C511" s="3">
        <v>4</v>
      </c>
      <c r="D511" s="13" t="s">
        <v>3887</v>
      </c>
      <c r="E511" s="13" t="s">
        <v>204</v>
      </c>
      <c r="F511" s="13" t="s">
        <v>1792</v>
      </c>
      <c r="G511" s="3" t="s">
        <v>10</v>
      </c>
      <c r="H511" s="12" t="s">
        <v>396</v>
      </c>
      <c r="I511" s="15" t="s">
        <v>396</v>
      </c>
      <c r="J511" s="44" t="s">
        <v>1792</v>
      </c>
      <c r="K511" s="55" t="s">
        <v>1793</v>
      </c>
      <c r="L511" s="10">
        <v>1642881</v>
      </c>
      <c r="M511" s="10">
        <v>0</v>
      </c>
      <c r="N511" s="10">
        <v>615909</v>
      </c>
      <c r="O51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2258790</v>
      </c>
      <c r="P511" s="10">
        <v>410720</v>
      </c>
      <c r="Q511" s="10">
        <v>0</v>
      </c>
      <c r="R511" s="10">
        <v>153977</v>
      </c>
      <c r="S511" s="10">
        <f>SUM(Table3[[#This Row],[2nd Apportionment A-G Access Grant Res. Code 7412, PCA 25580]:[2nd Apportionment A-G Learning Loss Mitigation Grant Res. Code 7413, PCA 25635]])</f>
        <v>564697</v>
      </c>
    </row>
    <row r="512" spans="1:19" x14ac:dyDescent="0.2">
      <c r="A512" s="14" t="s">
        <v>202</v>
      </c>
      <c r="B512" s="3" t="s">
        <v>203</v>
      </c>
      <c r="C512" s="3">
        <v>4</v>
      </c>
      <c r="D512" s="13" t="s">
        <v>3888</v>
      </c>
      <c r="E512" s="13" t="s">
        <v>204</v>
      </c>
      <c r="F512" s="13" t="s">
        <v>1794</v>
      </c>
      <c r="G512" s="3" t="s">
        <v>10</v>
      </c>
      <c r="H512" s="12" t="s">
        <v>396</v>
      </c>
      <c r="I512" s="15" t="s">
        <v>396</v>
      </c>
      <c r="J512" s="44" t="s">
        <v>1794</v>
      </c>
      <c r="K512" s="55" t="s">
        <v>1795</v>
      </c>
      <c r="L512" s="10">
        <v>0</v>
      </c>
      <c r="M512" s="10">
        <v>89979</v>
      </c>
      <c r="N512" s="10">
        <v>13371</v>
      </c>
      <c r="O51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103350</v>
      </c>
      <c r="P512" s="10">
        <v>0</v>
      </c>
      <c r="Q512" s="10">
        <v>22495</v>
      </c>
      <c r="R512" s="10">
        <v>3343</v>
      </c>
      <c r="S512" s="10">
        <f>SUM(Table3[[#This Row],[2nd Apportionment A-G Access Grant Res. Code 7412, PCA 25580]:[2nd Apportionment A-G Learning Loss Mitigation Grant Res. Code 7413, PCA 25635]])</f>
        <v>25838</v>
      </c>
    </row>
    <row r="513" spans="1:19" x14ac:dyDescent="0.2">
      <c r="A513" s="14" t="s">
        <v>202</v>
      </c>
      <c r="B513" s="3" t="s">
        <v>203</v>
      </c>
      <c r="C513" s="3">
        <v>4</v>
      </c>
      <c r="D513" s="13" t="s">
        <v>3889</v>
      </c>
      <c r="E513" s="13" t="s">
        <v>204</v>
      </c>
      <c r="F513" s="13" t="s">
        <v>1796</v>
      </c>
      <c r="G513" s="3" t="s">
        <v>10</v>
      </c>
      <c r="H513" s="12" t="s">
        <v>396</v>
      </c>
      <c r="I513" s="15" t="s">
        <v>396</v>
      </c>
      <c r="J513" s="44" t="s">
        <v>1796</v>
      </c>
      <c r="K513" s="55" t="s">
        <v>1797</v>
      </c>
      <c r="L513" s="10">
        <v>888809</v>
      </c>
      <c r="M513" s="10">
        <v>0</v>
      </c>
      <c r="N513" s="10">
        <v>333211</v>
      </c>
      <c r="O51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1222020</v>
      </c>
      <c r="P513" s="10">
        <v>222202</v>
      </c>
      <c r="Q513" s="10">
        <v>0</v>
      </c>
      <c r="R513" s="10">
        <v>83303</v>
      </c>
      <c r="S513" s="10">
        <f>SUM(Table3[[#This Row],[2nd Apportionment A-G Access Grant Res. Code 7412, PCA 25580]:[2nd Apportionment A-G Learning Loss Mitigation Grant Res. Code 7413, PCA 25635]])</f>
        <v>305505</v>
      </c>
    </row>
    <row r="514" spans="1:19" x14ac:dyDescent="0.2">
      <c r="A514" s="14" t="s">
        <v>202</v>
      </c>
      <c r="B514" s="3" t="s">
        <v>203</v>
      </c>
      <c r="C514" s="3">
        <v>4</v>
      </c>
      <c r="D514" s="13" t="s">
        <v>3890</v>
      </c>
      <c r="E514" s="13" t="s">
        <v>204</v>
      </c>
      <c r="F514" s="13" t="s">
        <v>1798</v>
      </c>
      <c r="G514" s="3" t="s">
        <v>10</v>
      </c>
      <c r="H514" s="12" t="s">
        <v>396</v>
      </c>
      <c r="I514" s="15" t="s">
        <v>396</v>
      </c>
      <c r="J514" s="44" t="s">
        <v>1798</v>
      </c>
      <c r="K514" s="55" t="s">
        <v>1799</v>
      </c>
      <c r="L514" s="10">
        <v>1041662</v>
      </c>
      <c r="M514" s="10">
        <v>0</v>
      </c>
      <c r="N514" s="10">
        <v>390515</v>
      </c>
      <c r="O51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1432177</v>
      </c>
      <c r="P514" s="10">
        <v>260415</v>
      </c>
      <c r="Q514" s="10">
        <v>0</v>
      </c>
      <c r="R514" s="10">
        <v>97629</v>
      </c>
      <c r="S514" s="10">
        <f>SUM(Table3[[#This Row],[2nd Apportionment A-G Access Grant Res. Code 7412, PCA 25580]:[2nd Apportionment A-G Learning Loss Mitigation Grant Res. Code 7413, PCA 25635]])</f>
        <v>358044</v>
      </c>
    </row>
    <row r="515" spans="1:19" x14ac:dyDescent="0.2">
      <c r="A515" s="14" t="s">
        <v>202</v>
      </c>
      <c r="B515" s="3" t="s">
        <v>203</v>
      </c>
      <c r="C515" s="3">
        <v>4</v>
      </c>
      <c r="D515" s="13" t="s">
        <v>3891</v>
      </c>
      <c r="E515" s="13" t="s">
        <v>204</v>
      </c>
      <c r="F515" s="13" t="s">
        <v>1800</v>
      </c>
      <c r="G515" s="3" t="s">
        <v>10</v>
      </c>
      <c r="H515" s="12" t="s">
        <v>396</v>
      </c>
      <c r="I515" s="15" t="s">
        <v>396</v>
      </c>
      <c r="J515" s="44" t="s">
        <v>1800</v>
      </c>
      <c r="K515" s="55" t="s">
        <v>1801</v>
      </c>
      <c r="L515" s="10">
        <v>1054682</v>
      </c>
      <c r="M515" s="10">
        <v>0</v>
      </c>
      <c r="N515" s="10">
        <v>395396</v>
      </c>
      <c r="O51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1450078</v>
      </c>
      <c r="P515" s="10">
        <v>263670</v>
      </c>
      <c r="Q515" s="10">
        <v>0</v>
      </c>
      <c r="R515" s="10">
        <v>98849</v>
      </c>
      <c r="S515" s="10">
        <f>SUM(Table3[[#This Row],[2nd Apportionment A-G Access Grant Res. Code 7412, PCA 25580]:[2nd Apportionment A-G Learning Loss Mitigation Grant Res. Code 7413, PCA 25635]])</f>
        <v>362519</v>
      </c>
    </row>
    <row r="516" spans="1:19" x14ac:dyDescent="0.2">
      <c r="A516" s="14" t="s">
        <v>202</v>
      </c>
      <c r="B516" s="3" t="s">
        <v>203</v>
      </c>
      <c r="C516" s="3">
        <v>4</v>
      </c>
      <c r="D516" s="13" t="s">
        <v>3892</v>
      </c>
      <c r="E516" s="13" t="s">
        <v>204</v>
      </c>
      <c r="F516" s="13" t="s">
        <v>1802</v>
      </c>
      <c r="G516" s="3" t="s">
        <v>10</v>
      </c>
      <c r="H516" s="12" t="s">
        <v>396</v>
      </c>
      <c r="I516" s="15" t="s">
        <v>396</v>
      </c>
      <c r="J516" s="44" t="s">
        <v>1802</v>
      </c>
      <c r="K516" s="55" t="s">
        <v>1803</v>
      </c>
      <c r="L516" s="10">
        <v>3711202</v>
      </c>
      <c r="M516" s="10">
        <v>0</v>
      </c>
      <c r="N516" s="10">
        <v>1391314</v>
      </c>
      <c r="O51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5102516</v>
      </c>
      <c r="P516" s="10">
        <v>927800</v>
      </c>
      <c r="Q516" s="10">
        <v>0</v>
      </c>
      <c r="R516" s="10">
        <v>347828</v>
      </c>
      <c r="S516" s="10">
        <f>SUM(Table3[[#This Row],[2nd Apportionment A-G Access Grant Res. Code 7412, PCA 25580]:[2nd Apportionment A-G Learning Loss Mitigation Grant Res. Code 7413, PCA 25635]])</f>
        <v>1275628</v>
      </c>
    </row>
    <row r="517" spans="1:19" x14ac:dyDescent="0.2">
      <c r="A517" s="14" t="s">
        <v>202</v>
      </c>
      <c r="B517" s="3" t="s">
        <v>203</v>
      </c>
      <c r="C517" s="3">
        <v>4</v>
      </c>
      <c r="D517" s="13" t="s">
        <v>3893</v>
      </c>
      <c r="E517" s="13" t="s">
        <v>204</v>
      </c>
      <c r="F517" s="13" t="s">
        <v>1804</v>
      </c>
      <c r="G517" s="3" t="s">
        <v>10</v>
      </c>
      <c r="H517" s="12" t="s">
        <v>396</v>
      </c>
      <c r="I517" s="15" t="s">
        <v>396</v>
      </c>
      <c r="J517" s="44" t="s">
        <v>1804</v>
      </c>
      <c r="K517" s="55" t="s">
        <v>1805</v>
      </c>
      <c r="L517" s="10">
        <v>776434</v>
      </c>
      <c r="M517" s="10">
        <v>0</v>
      </c>
      <c r="N517" s="10">
        <v>291082</v>
      </c>
      <c r="O51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1067516</v>
      </c>
      <c r="P517" s="10">
        <v>194108</v>
      </c>
      <c r="Q517" s="10">
        <v>0</v>
      </c>
      <c r="R517" s="10">
        <v>72770</v>
      </c>
      <c r="S517" s="10">
        <f>SUM(Table3[[#This Row],[2nd Apportionment A-G Access Grant Res. Code 7412, PCA 25580]:[2nd Apportionment A-G Learning Loss Mitigation Grant Res. Code 7413, PCA 25635]])</f>
        <v>266878</v>
      </c>
    </row>
    <row r="518" spans="1:19" x14ac:dyDescent="0.2">
      <c r="A518" s="14" t="s">
        <v>202</v>
      </c>
      <c r="B518" s="3" t="s">
        <v>203</v>
      </c>
      <c r="C518" s="3">
        <v>4</v>
      </c>
      <c r="D518" s="13" t="s">
        <v>3894</v>
      </c>
      <c r="E518" s="13" t="s">
        <v>204</v>
      </c>
      <c r="F518" s="13" t="s">
        <v>1806</v>
      </c>
      <c r="G518" s="3" t="s">
        <v>10</v>
      </c>
      <c r="H518" s="12" t="s">
        <v>396</v>
      </c>
      <c r="I518" s="15" t="s">
        <v>396</v>
      </c>
      <c r="J518" s="44" t="s">
        <v>1806</v>
      </c>
      <c r="K518" s="55" t="s">
        <v>1807</v>
      </c>
      <c r="L518" s="10">
        <v>902962</v>
      </c>
      <c r="M518" s="10">
        <v>0</v>
      </c>
      <c r="N518" s="10">
        <v>338517</v>
      </c>
      <c r="O51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1241479</v>
      </c>
      <c r="P518" s="10">
        <v>225740</v>
      </c>
      <c r="Q518" s="10">
        <v>0</v>
      </c>
      <c r="R518" s="10">
        <v>84629</v>
      </c>
      <c r="S518" s="10">
        <f>SUM(Table3[[#This Row],[2nd Apportionment A-G Access Grant Res. Code 7412, PCA 25580]:[2nd Apportionment A-G Learning Loss Mitigation Grant Res. Code 7413, PCA 25635]])</f>
        <v>310369</v>
      </c>
    </row>
    <row r="519" spans="1:19" x14ac:dyDescent="0.2">
      <c r="A519" s="14" t="s">
        <v>202</v>
      </c>
      <c r="B519" s="3" t="s">
        <v>203</v>
      </c>
      <c r="C519" s="3">
        <v>4</v>
      </c>
      <c r="D519" s="13" t="s">
        <v>3895</v>
      </c>
      <c r="E519" s="13" t="s">
        <v>204</v>
      </c>
      <c r="F519" s="13" t="s">
        <v>1808</v>
      </c>
      <c r="G519" s="3" t="s">
        <v>10</v>
      </c>
      <c r="H519" s="12" t="s">
        <v>396</v>
      </c>
      <c r="I519" s="15" t="s">
        <v>396</v>
      </c>
      <c r="J519" s="44" t="s">
        <v>1808</v>
      </c>
      <c r="K519" s="55" t="s">
        <v>1809</v>
      </c>
      <c r="L519" s="10">
        <v>0</v>
      </c>
      <c r="M519" s="10">
        <v>1994526</v>
      </c>
      <c r="N519" s="10">
        <v>296388</v>
      </c>
      <c r="O51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2290914</v>
      </c>
      <c r="P519" s="10">
        <v>0</v>
      </c>
      <c r="Q519" s="10">
        <v>498631</v>
      </c>
      <c r="R519" s="10">
        <v>74097</v>
      </c>
      <c r="S519" s="10">
        <f>SUM(Table3[[#This Row],[2nd Apportionment A-G Access Grant Res. Code 7412, PCA 25580]:[2nd Apportionment A-G Learning Loss Mitigation Grant Res. Code 7413, PCA 25635]])</f>
        <v>572728</v>
      </c>
    </row>
    <row r="520" spans="1:19" x14ac:dyDescent="0.2">
      <c r="A520" s="14" t="s">
        <v>202</v>
      </c>
      <c r="B520" s="3" t="s">
        <v>203</v>
      </c>
      <c r="C520" s="3">
        <v>4</v>
      </c>
      <c r="D520" s="13" t="s">
        <v>3896</v>
      </c>
      <c r="E520" s="13" t="s">
        <v>204</v>
      </c>
      <c r="F520" s="13" t="s">
        <v>207</v>
      </c>
      <c r="G520" s="3" t="s">
        <v>10</v>
      </c>
      <c r="H520" s="12" t="s">
        <v>396</v>
      </c>
      <c r="I520" s="15" t="s">
        <v>396</v>
      </c>
      <c r="J520" s="44" t="s">
        <v>207</v>
      </c>
      <c r="K520" s="55" t="s">
        <v>208</v>
      </c>
      <c r="L520" s="10">
        <v>0</v>
      </c>
      <c r="M520" s="10">
        <v>373483</v>
      </c>
      <c r="N520" s="10">
        <v>55500</v>
      </c>
      <c r="O52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428983</v>
      </c>
      <c r="P520" s="10">
        <v>0</v>
      </c>
      <c r="Q520" s="10">
        <v>93371</v>
      </c>
      <c r="R520" s="10">
        <v>13875</v>
      </c>
      <c r="S520" s="10">
        <f>SUM(Table3[[#This Row],[2nd Apportionment A-G Access Grant Res. Code 7412, PCA 25580]:[2nd Apportionment A-G Learning Loss Mitigation Grant Res. Code 7413, PCA 25635]])</f>
        <v>107246</v>
      </c>
    </row>
    <row r="521" spans="1:19" x14ac:dyDescent="0.2">
      <c r="A521" s="14" t="s">
        <v>202</v>
      </c>
      <c r="B521" s="3" t="s">
        <v>203</v>
      </c>
      <c r="C521" s="3">
        <v>4</v>
      </c>
      <c r="D521" s="13" t="s">
        <v>3897</v>
      </c>
      <c r="E521" s="13" t="s">
        <v>204</v>
      </c>
      <c r="F521" s="13" t="s">
        <v>1782</v>
      </c>
      <c r="G521" s="3" t="s">
        <v>1810</v>
      </c>
      <c r="H521" s="12" t="s">
        <v>1811</v>
      </c>
      <c r="I521" s="15" t="s">
        <v>416</v>
      </c>
      <c r="J521" s="44" t="s">
        <v>1812</v>
      </c>
      <c r="K521" s="55" t="s">
        <v>1813</v>
      </c>
      <c r="L521" s="10">
        <v>0</v>
      </c>
      <c r="M521" s="10">
        <v>144966</v>
      </c>
      <c r="N521" s="10">
        <v>21542</v>
      </c>
      <c r="O52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166508</v>
      </c>
      <c r="P521" s="10">
        <v>0</v>
      </c>
      <c r="Q521" s="10">
        <v>36241</v>
      </c>
      <c r="R521" s="10">
        <v>5385</v>
      </c>
      <c r="S521" s="10">
        <f>SUM(Table3[[#This Row],[2nd Apportionment A-G Access Grant Res. Code 7412, PCA 25580]:[2nd Apportionment A-G Learning Loss Mitigation Grant Res. Code 7413, PCA 25635]])</f>
        <v>41626</v>
      </c>
    </row>
    <row r="522" spans="1:19" x14ac:dyDescent="0.2">
      <c r="A522" s="14" t="s">
        <v>202</v>
      </c>
      <c r="B522" s="3" t="s">
        <v>203</v>
      </c>
      <c r="C522" s="3">
        <v>4</v>
      </c>
      <c r="D522" s="13" t="s">
        <v>3898</v>
      </c>
      <c r="E522" s="13" t="s">
        <v>204</v>
      </c>
      <c r="F522" s="13" t="s">
        <v>1786</v>
      </c>
      <c r="G522" s="3" t="s">
        <v>1814</v>
      </c>
      <c r="H522" s="12" t="s">
        <v>1815</v>
      </c>
      <c r="I522" s="15" t="s">
        <v>416</v>
      </c>
      <c r="J522" s="44" t="s">
        <v>1816</v>
      </c>
      <c r="K522" s="55" t="s">
        <v>1817</v>
      </c>
      <c r="L522" s="10">
        <v>0</v>
      </c>
      <c r="M522" s="10">
        <v>43561</v>
      </c>
      <c r="N522" s="10">
        <v>6473</v>
      </c>
      <c r="O52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50034</v>
      </c>
      <c r="P522" s="10">
        <v>0</v>
      </c>
      <c r="Q522" s="10">
        <v>10890</v>
      </c>
      <c r="R522" s="10">
        <v>1618</v>
      </c>
      <c r="S522" s="10">
        <f>SUM(Table3[[#This Row],[2nd Apportionment A-G Access Grant Res. Code 7412, PCA 25580]:[2nd Apportionment A-G Learning Loss Mitigation Grant Res. Code 7413, PCA 25635]])</f>
        <v>12508</v>
      </c>
    </row>
    <row r="523" spans="1:19" x14ac:dyDescent="0.2">
      <c r="A523" s="14" t="s">
        <v>202</v>
      </c>
      <c r="B523" s="3" t="s">
        <v>203</v>
      </c>
      <c r="C523" s="3">
        <v>4</v>
      </c>
      <c r="D523" s="13" t="s">
        <v>3899</v>
      </c>
      <c r="E523" s="13" t="s">
        <v>204</v>
      </c>
      <c r="F523" s="13" t="s">
        <v>1802</v>
      </c>
      <c r="G523" s="3" t="s">
        <v>1818</v>
      </c>
      <c r="H523" s="12" t="s">
        <v>1819</v>
      </c>
      <c r="I523" s="15" t="s">
        <v>416</v>
      </c>
      <c r="J523" s="44" t="s">
        <v>1820</v>
      </c>
      <c r="K523" s="55" t="s">
        <v>1821</v>
      </c>
      <c r="L523" s="10">
        <v>91428</v>
      </c>
      <c r="M523" s="10">
        <v>0</v>
      </c>
      <c r="N523" s="10">
        <v>75000</v>
      </c>
      <c r="O52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166428</v>
      </c>
      <c r="P523" s="10">
        <v>22857</v>
      </c>
      <c r="Q523" s="10">
        <v>0</v>
      </c>
      <c r="R523" s="10">
        <v>18750</v>
      </c>
      <c r="S523" s="10">
        <f>SUM(Table3[[#This Row],[2nd Apportionment A-G Access Grant Res. Code 7412, PCA 25580]:[2nd Apportionment A-G Learning Loss Mitigation Grant Res. Code 7413, PCA 25635]])</f>
        <v>41607</v>
      </c>
    </row>
    <row r="524" spans="1:19" ht="30" x14ac:dyDescent="0.2">
      <c r="A524" s="14" t="s">
        <v>202</v>
      </c>
      <c r="B524" s="3" t="s">
        <v>203</v>
      </c>
      <c r="C524" s="3">
        <v>4</v>
      </c>
      <c r="D524" s="13" t="s">
        <v>3900</v>
      </c>
      <c r="E524" s="13" t="s">
        <v>204</v>
      </c>
      <c r="F524" s="13" t="s">
        <v>1786</v>
      </c>
      <c r="G524" s="3" t="s">
        <v>1822</v>
      </c>
      <c r="H524" s="12" t="s">
        <v>1823</v>
      </c>
      <c r="I524" s="15" t="s">
        <v>416</v>
      </c>
      <c r="J524" s="44" t="s">
        <v>1824</v>
      </c>
      <c r="K524" s="55" t="s">
        <v>1825</v>
      </c>
      <c r="L524" s="10">
        <v>254188</v>
      </c>
      <c r="M524" s="10">
        <v>0</v>
      </c>
      <c r="N524" s="10">
        <v>95294</v>
      </c>
      <c r="O52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349482</v>
      </c>
      <c r="P524" s="10">
        <v>63547</v>
      </c>
      <c r="Q524" s="10">
        <v>0</v>
      </c>
      <c r="R524" s="10">
        <v>23823</v>
      </c>
      <c r="S524" s="10">
        <f>SUM(Table3[[#This Row],[2nd Apportionment A-G Access Grant Res. Code 7412, PCA 25580]:[2nd Apportionment A-G Learning Loss Mitigation Grant Res. Code 7413, PCA 25635]])</f>
        <v>87370</v>
      </c>
    </row>
    <row r="525" spans="1:19" x14ac:dyDescent="0.2">
      <c r="A525" s="14" t="s">
        <v>202</v>
      </c>
      <c r="B525" s="3" t="s">
        <v>203</v>
      </c>
      <c r="C525" s="3">
        <v>4</v>
      </c>
      <c r="D525" s="13" t="s">
        <v>3901</v>
      </c>
      <c r="E525" s="13" t="s">
        <v>204</v>
      </c>
      <c r="F525" s="13" t="s">
        <v>1782</v>
      </c>
      <c r="G525" s="3" t="s">
        <v>1826</v>
      </c>
      <c r="H525" s="12" t="s">
        <v>1827</v>
      </c>
      <c r="I525" s="15" t="s">
        <v>416</v>
      </c>
      <c r="J525" s="44" t="s">
        <v>1828</v>
      </c>
      <c r="K525" s="55" t="s">
        <v>1829</v>
      </c>
      <c r="L525" s="10">
        <v>93410</v>
      </c>
      <c r="M525" s="10">
        <v>0</v>
      </c>
      <c r="N525" s="10">
        <v>75000</v>
      </c>
      <c r="O52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168410</v>
      </c>
      <c r="P525" s="10">
        <v>23352</v>
      </c>
      <c r="Q525" s="10">
        <v>0</v>
      </c>
      <c r="R525" s="10">
        <v>18750</v>
      </c>
      <c r="S525" s="10">
        <f>SUM(Table3[[#This Row],[2nd Apportionment A-G Access Grant Res. Code 7412, PCA 25580]:[2nd Apportionment A-G Learning Loss Mitigation Grant Res. Code 7413, PCA 25635]])</f>
        <v>42102</v>
      </c>
    </row>
    <row r="526" spans="1:19" x14ac:dyDescent="0.2">
      <c r="A526" s="14" t="s">
        <v>202</v>
      </c>
      <c r="B526" s="3" t="s">
        <v>203</v>
      </c>
      <c r="C526" s="3">
        <v>4</v>
      </c>
      <c r="D526" s="13" t="s">
        <v>3902</v>
      </c>
      <c r="E526" s="13" t="s">
        <v>204</v>
      </c>
      <c r="F526" s="13" t="s">
        <v>1830</v>
      </c>
      <c r="G526" s="3" t="s">
        <v>1831</v>
      </c>
      <c r="H526" s="12" t="s">
        <v>1832</v>
      </c>
      <c r="I526" s="15" t="s">
        <v>416</v>
      </c>
      <c r="J526" s="44" t="s">
        <v>1833</v>
      </c>
      <c r="K526" s="55" t="s">
        <v>1834</v>
      </c>
      <c r="L526" s="10">
        <v>0</v>
      </c>
      <c r="M526" s="10">
        <v>87836</v>
      </c>
      <c r="N526" s="10">
        <v>75000</v>
      </c>
      <c r="O52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162836</v>
      </c>
      <c r="P526" s="10">
        <v>0</v>
      </c>
      <c r="Q526" s="10">
        <v>21959</v>
      </c>
      <c r="R526" s="10">
        <v>18750</v>
      </c>
      <c r="S526" s="10">
        <f>SUM(Table3[[#This Row],[2nd Apportionment A-G Access Grant Res. Code 7412, PCA 25580]:[2nd Apportionment A-G Learning Loss Mitigation Grant Res. Code 7413, PCA 25635]])</f>
        <v>40709</v>
      </c>
    </row>
    <row r="527" spans="1:19" x14ac:dyDescent="0.2">
      <c r="A527" s="14" t="s">
        <v>202</v>
      </c>
      <c r="B527" s="3" t="s">
        <v>203</v>
      </c>
      <c r="C527" s="3">
        <v>4</v>
      </c>
      <c r="D527" s="13" t="s">
        <v>3903</v>
      </c>
      <c r="E527" s="13" t="s">
        <v>204</v>
      </c>
      <c r="F527" s="13" t="s">
        <v>1782</v>
      </c>
      <c r="G527" s="3" t="s">
        <v>1835</v>
      </c>
      <c r="H527" s="12" t="s">
        <v>1836</v>
      </c>
      <c r="I527" s="15" t="s">
        <v>412</v>
      </c>
      <c r="J527" s="44" t="s">
        <v>1782</v>
      </c>
      <c r="K527" s="55" t="s">
        <v>1837</v>
      </c>
      <c r="L527" s="10">
        <v>75000</v>
      </c>
      <c r="M527" s="10">
        <v>0</v>
      </c>
      <c r="N527" s="10">
        <v>75000</v>
      </c>
      <c r="O52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27" s="10">
        <v>18750</v>
      </c>
      <c r="Q527" s="10">
        <v>0</v>
      </c>
      <c r="R527" s="10">
        <v>18750</v>
      </c>
      <c r="S527" s="10">
        <f>SUM(Table3[[#This Row],[2nd Apportionment A-G Access Grant Res. Code 7412, PCA 25580]:[2nd Apportionment A-G Learning Loss Mitigation Grant Res. Code 7413, PCA 25635]])</f>
        <v>37500</v>
      </c>
    </row>
    <row r="528" spans="1:19" x14ac:dyDescent="0.2">
      <c r="A528" s="14" t="s">
        <v>202</v>
      </c>
      <c r="B528" s="3" t="s">
        <v>203</v>
      </c>
      <c r="C528" s="3">
        <v>4</v>
      </c>
      <c r="D528" s="13" t="s">
        <v>3904</v>
      </c>
      <c r="E528" s="13" t="s">
        <v>204</v>
      </c>
      <c r="F528" s="13" t="s">
        <v>1802</v>
      </c>
      <c r="G528" s="3" t="s">
        <v>1838</v>
      </c>
      <c r="H528" s="12" t="s">
        <v>1839</v>
      </c>
      <c r="I528" s="15" t="s">
        <v>412</v>
      </c>
      <c r="J528" s="44" t="s">
        <v>1802</v>
      </c>
      <c r="K528" s="55" t="s">
        <v>1840</v>
      </c>
      <c r="L528" s="10">
        <v>75000</v>
      </c>
      <c r="M528" s="10">
        <v>0</v>
      </c>
      <c r="N528" s="10">
        <v>75000</v>
      </c>
      <c r="O52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28" s="10">
        <v>18750</v>
      </c>
      <c r="Q528" s="10">
        <v>0</v>
      </c>
      <c r="R528" s="10">
        <v>18750</v>
      </c>
      <c r="S528" s="10">
        <f>SUM(Table3[[#This Row],[2nd Apportionment A-G Access Grant Res. Code 7412, PCA 25580]:[2nd Apportionment A-G Learning Loss Mitigation Grant Res. Code 7413, PCA 25635]])</f>
        <v>37500</v>
      </c>
    </row>
    <row r="529" spans="1:19" x14ac:dyDescent="0.2">
      <c r="A529" s="14" t="s">
        <v>202</v>
      </c>
      <c r="B529" s="3" t="s">
        <v>203</v>
      </c>
      <c r="C529" s="3">
        <v>4</v>
      </c>
      <c r="D529" s="13" t="s">
        <v>3905</v>
      </c>
      <c r="E529" s="13" t="s">
        <v>204</v>
      </c>
      <c r="F529" s="13" t="s">
        <v>1782</v>
      </c>
      <c r="G529" s="3" t="s">
        <v>1841</v>
      </c>
      <c r="H529" s="12" t="s">
        <v>1842</v>
      </c>
      <c r="I529" s="15" t="s">
        <v>416</v>
      </c>
      <c r="J529" s="44" t="s">
        <v>1843</v>
      </c>
      <c r="K529" s="55" t="s">
        <v>1844</v>
      </c>
      <c r="L529" s="10">
        <v>0</v>
      </c>
      <c r="M529" s="10">
        <v>205665</v>
      </c>
      <c r="N529" s="10">
        <v>75000</v>
      </c>
      <c r="O52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280665</v>
      </c>
      <c r="P529" s="10">
        <v>0</v>
      </c>
      <c r="Q529" s="10">
        <v>51416</v>
      </c>
      <c r="R529" s="10">
        <v>18750</v>
      </c>
      <c r="S529" s="10">
        <f>SUM(Table3[[#This Row],[2nd Apportionment A-G Access Grant Res. Code 7412, PCA 25580]:[2nd Apportionment A-G Learning Loss Mitigation Grant Res. Code 7413, PCA 25635]])</f>
        <v>70166</v>
      </c>
    </row>
    <row r="530" spans="1:19" x14ac:dyDescent="0.2">
      <c r="A530" s="14" t="s">
        <v>202</v>
      </c>
      <c r="B530" s="3" t="s">
        <v>203</v>
      </c>
      <c r="C530" s="3">
        <v>4</v>
      </c>
      <c r="D530" s="13" t="s">
        <v>3906</v>
      </c>
      <c r="E530" s="13" t="s">
        <v>204</v>
      </c>
      <c r="F530" s="13" t="s">
        <v>1782</v>
      </c>
      <c r="G530" s="3" t="s">
        <v>1845</v>
      </c>
      <c r="H530" s="12" t="s">
        <v>1846</v>
      </c>
      <c r="I530" s="15" t="s">
        <v>416</v>
      </c>
      <c r="J530" s="44" t="s">
        <v>1847</v>
      </c>
      <c r="K530" s="55" t="s">
        <v>1848</v>
      </c>
      <c r="L530" s="10">
        <v>0</v>
      </c>
      <c r="M530" s="10">
        <v>35706</v>
      </c>
      <c r="N530" s="10">
        <v>5306</v>
      </c>
      <c r="O53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41012</v>
      </c>
      <c r="P530" s="10">
        <v>0</v>
      </c>
      <c r="Q530" s="10">
        <v>8926</v>
      </c>
      <c r="R530" s="10">
        <v>1326</v>
      </c>
      <c r="S530" s="10">
        <f>SUM(Table3[[#This Row],[2nd Apportionment A-G Access Grant Res. Code 7412, PCA 25580]:[2nd Apportionment A-G Learning Loss Mitigation Grant Res. Code 7413, PCA 25635]])</f>
        <v>10252</v>
      </c>
    </row>
    <row r="531" spans="1:19" ht="30" x14ac:dyDescent="0.2">
      <c r="A531" s="14" t="s">
        <v>202</v>
      </c>
      <c r="B531" s="3" t="s">
        <v>203</v>
      </c>
      <c r="C531" s="3">
        <v>4</v>
      </c>
      <c r="D531" s="13" t="s">
        <v>3907</v>
      </c>
      <c r="E531" s="13" t="s">
        <v>204</v>
      </c>
      <c r="F531" s="13" t="s">
        <v>1782</v>
      </c>
      <c r="G531" s="3" t="s">
        <v>1849</v>
      </c>
      <c r="H531" s="12" t="s">
        <v>1850</v>
      </c>
      <c r="I531" s="15" t="s">
        <v>416</v>
      </c>
      <c r="J531" s="44" t="s">
        <v>1851</v>
      </c>
      <c r="K531" s="55" t="s">
        <v>1852</v>
      </c>
      <c r="L531" s="10">
        <v>32552</v>
      </c>
      <c r="M531" s="10">
        <v>0</v>
      </c>
      <c r="N531" s="10">
        <v>12204</v>
      </c>
      <c r="O53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44756</v>
      </c>
      <c r="P531" s="10">
        <v>8138</v>
      </c>
      <c r="Q531" s="10">
        <v>0</v>
      </c>
      <c r="R531" s="10">
        <v>3051</v>
      </c>
      <c r="S531" s="10">
        <f>SUM(Table3[[#This Row],[2nd Apportionment A-G Access Grant Res. Code 7412, PCA 25580]:[2nd Apportionment A-G Learning Loss Mitigation Grant Res. Code 7413, PCA 25635]])</f>
        <v>11189</v>
      </c>
    </row>
    <row r="532" spans="1:19" x14ac:dyDescent="0.2">
      <c r="A532" s="14" t="s">
        <v>202</v>
      </c>
      <c r="B532" s="3" t="s">
        <v>203</v>
      </c>
      <c r="C532" s="3">
        <v>4</v>
      </c>
      <c r="D532" s="13" t="s">
        <v>3908</v>
      </c>
      <c r="E532" s="13" t="s">
        <v>204</v>
      </c>
      <c r="F532" s="13" t="s">
        <v>1782</v>
      </c>
      <c r="G532" s="3" t="s">
        <v>1853</v>
      </c>
      <c r="H532" s="12" t="s">
        <v>1854</v>
      </c>
      <c r="I532" s="15" t="s">
        <v>416</v>
      </c>
      <c r="J532" s="44" t="s">
        <v>1855</v>
      </c>
      <c r="K532" s="55" t="s">
        <v>1856</v>
      </c>
      <c r="L532" s="10">
        <v>75000</v>
      </c>
      <c r="M532" s="10">
        <v>0</v>
      </c>
      <c r="N532" s="10">
        <v>75000</v>
      </c>
      <c r="O53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32" s="10">
        <v>18750</v>
      </c>
      <c r="Q532" s="10">
        <v>0</v>
      </c>
      <c r="R532" s="10">
        <v>18750</v>
      </c>
      <c r="S532" s="10">
        <f>SUM(Table3[[#This Row],[2nd Apportionment A-G Access Grant Res. Code 7412, PCA 25580]:[2nd Apportionment A-G Learning Loss Mitigation Grant Res. Code 7413, PCA 25635]])</f>
        <v>37500</v>
      </c>
    </row>
    <row r="533" spans="1:19" x14ac:dyDescent="0.2">
      <c r="A533" s="14" t="s">
        <v>202</v>
      </c>
      <c r="B533" s="3" t="s">
        <v>203</v>
      </c>
      <c r="C533" s="3">
        <v>4</v>
      </c>
      <c r="D533" s="13" t="s">
        <v>3909</v>
      </c>
      <c r="E533" s="13" t="s">
        <v>204</v>
      </c>
      <c r="F533" s="13" t="s">
        <v>1782</v>
      </c>
      <c r="G533" s="3" t="s">
        <v>1857</v>
      </c>
      <c r="H533" s="12" t="s">
        <v>1858</v>
      </c>
      <c r="I533" s="15" t="s">
        <v>416</v>
      </c>
      <c r="J533" s="44" t="s">
        <v>1859</v>
      </c>
      <c r="K533" s="55" t="s">
        <v>1860</v>
      </c>
      <c r="L533" s="10">
        <v>75000</v>
      </c>
      <c r="M533" s="10">
        <v>0</v>
      </c>
      <c r="N533" s="10">
        <v>75000</v>
      </c>
      <c r="O53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33" s="10">
        <v>18750</v>
      </c>
      <c r="Q533" s="10">
        <v>0</v>
      </c>
      <c r="R533" s="10">
        <v>18750</v>
      </c>
      <c r="S533" s="10">
        <f>SUM(Table3[[#This Row],[2nd Apportionment A-G Access Grant Res. Code 7412, PCA 25580]:[2nd Apportionment A-G Learning Loss Mitigation Grant Res. Code 7413, PCA 25635]])</f>
        <v>37500</v>
      </c>
    </row>
    <row r="534" spans="1:19" x14ac:dyDescent="0.2">
      <c r="A534" s="14" t="s">
        <v>202</v>
      </c>
      <c r="B534" s="3" t="s">
        <v>203</v>
      </c>
      <c r="C534" s="3">
        <v>4</v>
      </c>
      <c r="D534" s="13" t="s">
        <v>3910</v>
      </c>
      <c r="E534" s="13" t="s">
        <v>204</v>
      </c>
      <c r="F534" s="13" t="s">
        <v>1782</v>
      </c>
      <c r="G534" s="3" t="s">
        <v>1861</v>
      </c>
      <c r="H534" s="12" t="s">
        <v>1862</v>
      </c>
      <c r="I534" s="15" t="s">
        <v>416</v>
      </c>
      <c r="J534" s="44" t="s">
        <v>1863</v>
      </c>
      <c r="K534" s="55" t="s">
        <v>1864</v>
      </c>
      <c r="L534" s="10">
        <v>2831</v>
      </c>
      <c r="M534" s="10">
        <v>0</v>
      </c>
      <c r="N534" s="10">
        <v>1061</v>
      </c>
      <c r="O53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3892</v>
      </c>
      <c r="P534" s="10">
        <v>708</v>
      </c>
      <c r="Q534" s="10">
        <v>0</v>
      </c>
      <c r="R534" s="10">
        <v>265</v>
      </c>
      <c r="S534" s="10">
        <f>SUM(Table3[[#This Row],[2nd Apportionment A-G Access Grant Res. Code 7412, PCA 25580]:[2nd Apportionment A-G Learning Loss Mitigation Grant Res. Code 7413, PCA 25635]])</f>
        <v>973</v>
      </c>
    </row>
    <row r="535" spans="1:19" x14ac:dyDescent="0.2">
      <c r="A535" s="14" t="s">
        <v>202</v>
      </c>
      <c r="B535" s="3" t="s">
        <v>203</v>
      </c>
      <c r="C535" s="3">
        <v>4</v>
      </c>
      <c r="D535" s="13" t="s">
        <v>3911</v>
      </c>
      <c r="E535" s="13" t="s">
        <v>204</v>
      </c>
      <c r="F535" s="13" t="s">
        <v>1786</v>
      </c>
      <c r="G535" s="3" t="s">
        <v>1865</v>
      </c>
      <c r="H535" s="12" t="s">
        <v>1866</v>
      </c>
      <c r="I535" s="15" t="s">
        <v>416</v>
      </c>
      <c r="J535" s="44" t="s">
        <v>1867</v>
      </c>
      <c r="K535" s="55" t="s">
        <v>1868</v>
      </c>
      <c r="L535" s="10">
        <v>0</v>
      </c>
      <c r="M535" s="10">
        <v>0</v>
      </c>
      <c r="N535" s="10">
        <v>318</v>
      </c>
      <c r="O53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318</v>
      </c>
      <c r="P535" s="10">
        <v>0</v>
      </c>
      <c r="Q535" s="10">
        <v>0</v>
      </c>
      <c r="R535" s="10">
        <v>79</v>
      </c>
      <c r="S535" s="10">
        <f>SUM(Table3[[#This Row],[2nd Apportionment A-G Access Grant Res. Code 7412, PCA 25580]:[2nd Apportionment A-G Learning Loss Mitigation Grant Res. Code 7413, PCA 25635]])</f>
        <v>79</v>
      </c>
    </row>
    <row r="536" spans="1:19" x14ac:dyDescent="0.2">
      <c r="A536" s="14" t="s">
        <v>209</v>
      </c>
      <c r="B536" s="3" t="s">
        <v>210</v>
      </c>
      <c r="C536" s="3">
        <v>4</v>
      </c>
      <c r="D536" s="13" t="s">
        <v>3912</v>
      </c>
      <c r="E536" s="13" t="s">
        <v>211</v>
      </c>
      <c r="F536" s="13" t="s">
        <v>1869</v>
      </c>
      <c r="G536" s="3" t="s">
        <v>10</v>
      </c>
      <c r="H536" s="12" t="s">
        <v>396</v>
      </c>
      <c r="I536" s="15" t="s">
        <v>396</v>
      </c>
      <c r="J536" s="44" t="s">
        <v>1869</v>
      </c>
      <c r="K536" s="55" t="s">
        <v>1870</v>
      </c>
      <c r="L536" s="10">
        <v>75000</v>
      </c>
      <c r="M536" s="10">
        <v>0</v>
      </c>
      <c r="N536" s="10">
        <v>75000</v>
      </c>
      <c r="O53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36" s="10">
        <v>18750</v>
      </c>
      <c r="Q536" s="10">
        <v>0</v>
      </c>
      <c r="R536" s="10">
        <v>18750</v>
      </c>
      <c r="S536" s="10">
        <f>SUM(Table3[[#This Row],[2nd Apportionment A-G Access Grant Res. Code 7412, PCA 25580]:[2nd Apportionment A-G Learning Loss Mitigation Grant Res. Code 7413, PCA 25635]])</f>
        <v>37500</v>
      </c>
    </row>
    <row r="537" spans="1:19" x14ac:dyDescent="0.2">
      <c r="A537" s="14" t="s">
        <v>209</v>
      </c>
      <c r="B537" s="3" t="s">
        <v>210</v>
      </c>
      <c r="C537" s="3">
        <v>4</v>
      </c>
      <c r="D537" s="13" t="s">
        <v>3913</v>
      </c>
      <c r="E537" s="13" t="s">
        <v>211</v>
      </c>
      <c r="F537" s="13" t="s">
        <v>1871</v>
      </c>
      <c r="G537" s="3" t="s">
        <v>10</v>
      </c>
      <c r="H537" s="12" t="s">
        <v>396</v>
      </c>
      <c r="I537" s="15" t="s">
        <v>396</v>
      </c>
      <c r="J537" s="44" t="s">
        <v>1871</v>
      </c>
      <c r="K537" s="55" t="s">
        <v>1872</v>
      </c>
      <c r="L537" s="10">
        <v>251641</v>
      </c>
      <c r="M537" s="10">
        <v>0</v>
      </c>
      <c r="N537" s="10">
        <v>94339</v>
      </c>
      <c r="O53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345980</v>
      </c>
      <c r="P537" s="10">
        <v>62910</v>
      </c>
      <c r="Q537" s="10">
        <v>0</v>
      </c>
      <c r="R537" s="10">
        <v>23585</v>
      </c>
      <c r="S537" s="10">
        <f>SUM(Table3[[#This Row],[2nd Apportionment A-G Access Grant Res. Code 7412, PCA 25580]:[2nd Apportionment A-G Learning Loss Mitigation Grant Res. Code 7413, PCA 25635]])</f>
        <v>86495</v>
      </c>
    </row>
    <row r="538" spans="1:19" x14ac:dyDescent="0.2">
      <c r="A538" s="14" t="s">
        <v>209</v>
      </c>
      <c r="B538" s="3" t="s">
        <v>210</v>
      </c>
      <c r="C538" s="3">
        <v>4</v>
      </c>
      <c r="D538" s="13" t="s">
        <v>3914</v>
      </c>
      <c r="E538" s="13" t="s">
        <v>211</v>
      </c>
      <c r="F538" s="13" t="s">
        <v>212</v>
      </c>
      <c r="G538" s="3" t="s">
        <v>10</v>
      </c>
      <c r="H538" s="12" t="s">
        <v>396</v>
      </c>
      <c r="I538" s="15" t="s">
        <v>396</v>
      </c>
      <c r="J538" s="44" t="s">
        <v>212</v>
      </c>
      <c r="K538" s="55" t="s">
        <v>213</v>
      </c>
      <c r="L538" s="10">
        <v>874939</v>
      </c>
      <c r="M538" s="10">
        <v>0</v>
      </c>
      <c r="N538" s="10">
        <v>328011</v>
      </c>
      <c r="O53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1202950</v>
      </c>
      <c r="P538" s="10">
        <v>218735</v>
      </c>
      <c r="Q538" s="10">
        <v>0</v>
      </c>
      <c r="R538" s="10">
        <v>82003</v>
      </c>
      <c r="S538" s="10">
        <f>SUM(Table3[[#This Row],[2nd Apportionment A-G Access Grant Res. Code 7412, PCA 25580]:[2nd Apportionment A-G Learning Loss Mitigation Grant Res. Code 7413, PCA 25635]])</f>
        <v>300738</v>
      </c>
    </row>
    <row r="539" spans="1:19" x14ac:dyDescent="0.2">
      <c r="A539" s="14" t="s">
        <v>209</v>
      </c>
      <c r="B539" s="3" t="s">
        <v>210</v>
      </c>
      <c r="C539" s="3">
        <v>4</v>
      </c>
      <c r="D539" s="13" t="s">
        <v>3915</v>
      </c>
      <c r="E539" s="13" t="s">
        <v>211</v>
      </c>
      <c r="F539" s="13" t="s">
        <v>1873</v>
      </c>
      <c r="G539" s="3" t="s">
        <v>10</v>
      </c>
      <c r="H539" s="12" t="s">
        <v>396</v>
      </c>
      <c r="I539" s="15" t="s">
        <v>396</v>
      </c>
      <c r="J539" s="44" t="s">
        <v>1873</v>
      </c>
      <c r="K539" s="55" t="s">
        <v>1874</v>
      </c>
      <c r="L539" s="10">
        <v>0</v>
      </c>
      <c r="M539" s="10">
        <v>365627</v>
      </c>
      <c r="N539" s="10">
        <v>54332</v>
      </c>
      <c r="O53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419959</v>
      </c>
      <c r="P539" s="10">
        <v>0</v>
      </c>
      <c r="Q539" s="10">
        <v>91407</v>
      </c>
      <c r="R539" s="10">
        <v>13583</v>
      </c>
      <c r="S539" s="10">
        <f>SUM(Table3[[#This Row],[2nd Apportionment A-G Access Grant Res. Code 7412, PCA 25580]:[2nd Apportionment A-G Learning Loss Mitigation Grant Res. Code 7413, PCA 25635]])</f>
        <v>104990</v>
      </c>
    </row>
    <row r="540" spans="1:19" x14ac:dyDescent="0.2">
      <c r="A540" s="14" t="s">
        <v>209</v>
      </c>
      <c r="B540" s="3" t="s">
        <v>210</v>
      </c>
      <c r="C540" s="3">
        <v>4</v>
      </c>
      <c r="D540" s="13" t="s">
        <v>3916</v>
      </c>
      <c r="E540" s="13" t="s">
        <v>211</v>
      </c>
      <c r="F540" s="13" t="s">
        <v>1875</v>
      </c>
      <c r="G540" s="3" t="s">
        <v>10</v>
      </c>
      <c r="H540" s="12" t="s">
        <v>396</v>
      </c>
      <c r="I540" s="15" t="s">
        <v>396</v>
      </c>
      <c r="J540" s="44" t="s">
        <v>1875</v>
      </c>
      <c r="K540" s="55" t="s">
        <v>1876</v>
      </c>
      <c r="L540" s="10">
        <v>236355</v>
      </c>
      <c r="M540" s="10">
        <v>0</v>
      </c>
      <c r="N540" s="10">
        <v>88609</v>
      </c>
      <c r="O54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324964</v>
      </c>
      <c r="P540" s="10">
        <v>59089</v>
      </c>
      <c r="Q540" s="10">
        <v>0</v>
      </c>
      <c r="R540" s="10">
        <v>22152</v>
      </c>
      <c r="S540" s="10">
        <f>SUM(Table3[[#This Row],[2nd Apportionment A-G Access Grant Res. Code 7412, PCA 25580]:[2nd Apportionment A-G Learning Loss Mitigation Grant Res. Code 7413, PCA 25635]])</f>
        <v>81241</v>
      </c>
    </row>
    <row r="541" spans="1:19" x14ac:dyDescent="0.2">
      <c r="A541" s="14" t="s">
        <v>209</v>
      </c>
      <c r="B541" s="3" t="s">
        <v>210</v>
      </c>
      <c r="C541" s="3">
        <v>4</v>
      </c>
      <c r="D541" s="13" t="s">
        <v>3917</v>
      </c>
      <c r="E541" s="13" t="s">
        <v>211</v>
      </c>
      <c r="F541" s="13" t="s">
        <v>1877</v>
      </c>
      <c r="G541" s="3" t="s">
        <v>10</v>
      </c>
      <c r="H541" s="12" t="s">
        <v>396</v>
      </c>
      <c r="I541" s="15" t="s">
        <v>396</v>
      </c>
      <c r="J541" s="44" t="s">
        <v>1877</v>
      </c>
      <c r="K541" s="55" t="s">
        <v>1878</v>
      </c>
      <c r="L541" s="10">
        <v>0</v>
      </c>
      <c r="M541" s="10">
        <v>512735</v>
      </c>
      <c r="N541" s="10">
        <v>76193</v>
      </c>
      <c r="O54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588928</v>
      </c>
      <c r="P541" s="10">
        <v>0</v>
      </c>
      <c r="Q541" s="10">
        <v>128184</v>
      </c>
      <c r="R541" s="10">
        <v>19048</v>
      </c>
      <c r="S541" s="10">
        <f>SUM(Table3[[#This Row],[2nd Apportionment A-G Access Grant Res. Code 7412, PCA 25580]:[2nd Apportionment A-G Learning Loss Mitigation Grant Res. Code 7413, PCA 25635]])</f>
        <v>147232</v>
      </c>
    </row>
    <row r="542" spans="1:19" x14ac:dyDescent="0.2">
      <c r="A542" s="14" t="s">
        <v>209</v>
      </c>
      <c r="B542" s="3" t="s">
        <v>210</v>
      </c>
      <c r="C542" s="3">
        <v>4</v>
      </c>
      <c r="D542" s="13" t="s">
        <v>3918</v>
      </c>
      <c r="E542" s="13" t="s">
        <v>211</v>
      </c>
      <c r="F542" s="13" t="s">
        <v>1875</v>
      </c>
      <c r="G542" s="3" t="s">
        <v>1879</v>
      </c>
      <c r="H542" s="12" t="s">
        <v>1880</v>
      </c>
      <c r="I542" s="15" t="s">
        <v>416</v>
      </c>
      <c r="J542" s="44" t="s">
        <v>1881</v>
      </c>
      <c r="K542" s="55" t="s">
        <v>1882</v>
      </c>
      <c r="L542" s="10">
        <v>123131</v>
      </c>
      <c r="M542" s="10">
        <v>0</v>
      </c>
      <c r="N542" s="10">
        <v>46161</v>
      </c>
      <c r="O54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169292</v>
      </c>
      <c r="P542" s="10">
        <v>30783</v>
      </c>
      <c r="Q542" s="10">
        <v>0</v>
      </c>
      <c r="R542" s="10">
        <v>11540</v>
      </c>
      <c r="S542" s="10">
        <f>SUM(Table3[[#This Row],[2nd Apportionment A-G Access Grant Res. Code 7412, PCA 25580]:[2nd Apportionment A-G Learning Loss Mitigation Grant Res. Code 7413, PCA 25635]])</f>
        <v>42323</v>
      </c>
    </row>
    <row r="543" spans="1:19" x14ac:dyDescent="0.2">
      <c r="A543" s="14" t="s">
        <v>209</v>
      </c>
      <c r="B543" s="3" t="s">
        <v>210</v>
      </c>
      <c r="C543" s="3">
        <v>4</v>
      </c>
      <c r="D543" s="13" t="s">
        <v>3919</v>
      </c>
      <c r="E543" s="13" t="s">
        <v>211</v>
      </c>
      <c r="F543" s="13" t="s">
        <v>1877</v>
      </c>
      <c r="G543" s="3" t="s">
        <v>1883</v>
      </c>
      <c r="H543" s="12" t="s">
        <v>1884</v>
      </c>
      <c r="I543" s="15" t="s">
        <v>416</v>
      </c>
      <c r="J543" s="44" t="s">
        <v>1885</v>
      </c>
      <c r="K543" s="55" t="s">
        <v>1886</v>
      </c>
      <c r="L543" s="10">
        <v>0</v>
      </c>
      <c r="M543" s="10">
        <v>51416</v>
      </c>
      <c r="N543" s="10">
        <v>7641</v>
      </c>
      <c r="O54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59057</v>
      </c>
      <c r="P543" s="10">
        <v>0</v>
      </c>
      <c r="Q543" s="10">
        <v>12854</v>
      </c>
      <c r="R543" s="10">
        <v>1910</v>
      </c>
      <c r="S543" s="10">
        <f>SUM(Table3[[#This Row],[2nd Apportionment A-G Access Grant Res. Code 7412, PCA 25580]:[2nd Apportionment A-G Learning Loss Mitigation Grant Res. Code 7413, PCA 25635]])</f>
        <v>14764</v>
      </c>
    </row>
    <row r="544" spans="1:19" x14ac:dyDescent="0.2">
      <c r="A544" s="14" t="s">
        <v>209</v>
      </c>
      <c r="B544" s="3" t="s">
        <v>210</v>
      </c>
      <c r="C544" s="3">
        <v>4</v>
      </c>
      <c r="D544" s="13" t="s">
        <v>3920</v>
      </c>
      <c r="E544" s="13" t="s">
        <v>211</v>
      </c>
      <c r="F544" s="13" t="s">
        <v>1869</v>
      </c>
      <c r="G544" s="3" t="s">
        <v>1887</v>
      </c>
      <c r="H544" s="12" t="s">
        <v>1888</v>
      </c>
      <c r="I544" s="15" t="s">
        <v>412</v>
      </c>
      <c r="J544" s="44" t="s">
        <v>1869</v>
      </c>
      <c r="K544" s="55" t="s">
        <v>1889</v>
      </c>
      <c r="L544" s="10">
        <v>14153</v>
      </c>
      <c r="M544" s="10">
        <v>0</v>
      </c>
      <c r="N544" s="10">
        <v>5306</v>
      </c>
      <c r="O54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19459</v>
      </c>
      <c r="P544" s="10">
        <v>3538</v>
      </c>
      <c r="Q544" s="10">
        <v>0</v>
      </c>
      <c r="R544" s="10">
        <v>1326</v>
      </c>
      <c r="S544" s="10">
        <f>SUM(Table3[[#This Row],[2nd Apportionment A-G Access Grant Res. Code 7412, PCA 25580]:[2nd Apportionment A-G Learning Loss Mitigation Grant Res. Code 7413, PCA 25635]])</f>
        <v>4864</v>
      </c>
    </row>
    <row r="545" spans="1:19" x14ac:dyDescent="0.2">
      <c r="A545" s="14" t="s">
        <v>209</v>
      </c>
      <c r="B545" s="3" t="s">
        <v>210</v>
      </c>
      <c r="C545" s="3">
        <v>4</v>
      </c>
      <c r="D545" s="13" t="s">
        <v>3921</v>
      </c>
      <c r="E545" s="13" t="s">
        <v>211</v>
      </c>
      <c r="F545" s="13" t="s">
        <v>1875</v>
      </c>
      <c r="G545" s="3" t="s">
        <v>1890</v>
      </c>
      <c r="H545" s="12" t="s">
        <v>1891</v>
      </c>
      <c r="I545" s="15" t="s">
        <v>416</v>
      </c>
      <c r="J545" s="44" t="s">
        <v>1892</v>
      </c>
      <c r="K545" s="55" t="s">
        <v>1893</v>
      </c>
      <c r="L545" s="10">
        <v>0</v>
      </c>
      <c r="M545" s="10">
        <v>0</v>
      </c>
      <c r="N545" s="10">
        <v>1061</v>
      </c>
      <c r="O54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1061</v>
      </c>
      <c r="P545" s="10">
        <v>0</v>
      </c>
      <c r="Q545" s="10">
        <v>0</v>
      </c>
      <c r="R545" s="10">
        <v>265</v>
      </c>
      <c r="S545" s="10">
        <f>SUM(Table3[[#This Row],[2nd Apportionment A-G Access Grant Res. Code 7412, PCA 25580]:[2nd Apportionment A-G Learning Loss Mitigation Grant Res. Code 7413, PCA 25635]])</f>
        <v>265</v>
      </c>
    </row>
    <row r="546" spans="1:19" x14ac:dyDescent="0.2">
      <c r="A546" s="14" t="s">
        <v>209</v>
      </c>
      <c r="B546" s="3" t="s">
        <v>210</v>
      </c>
      <c r="C546" s="3">
        <v>4</v>
      </c>
      <c r="D546" s="13" t="s">
        <v>3922</v>
      </c>
      <c r="E546" s="13" t="s">
        <v>211</v>
      </c>
      <c r="F546" s="13" t="s">
        <v>1871</v>
      </c>
      <c r="G546" s="3" t="s">
        <v>1894</v>
      </c>
      <c r="H546" s="12" t="s">
        <v>1895</v>
      </c>
      <c r="I546" s="15" t="s">
        <v>412</v>
      </c>
      <c r="J546" s="44" t="s">
        <v>1871</v>
      </c>
      <c r="K546" s="55" t="s">
        <v>1896</v>
      </c>
      <c r="L546" s="10">
        <v>8209</v>
      </c>
      <c r="M546" s="10">
        <v>0</v>
      </c>
      <c r="N546" s="10">
        <v>3077</v>
      </c>
      <c r="O54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11286</v>
      </c>
      <c r="P546" s="10">
        <v>2052</v>
      </c>
      <c r="Q546" s="10">
        <v>0</v>
      </c>
      <c r="R546" s="10">
        <v>769</v>
      </c>
      <c r="S546" s="10">
        <f>SUM(Table3[[#This Row],[2nd Apportionment A-G Access Grant Res. Code 7412, PCA 25580]:[2nd Apportionment A-G Learning Loss Mitigation Grant Res. Code 7413, PCA 25635]])</f>
        <v>2821</v>
      </c>
    </row>
    <row r="547" spans="1:19" x14ac:dyDescent="0.2">
      <c r="A547" s="14" t="s">
        <v>209</v>
      </c>
      <c r="B547" s="3" t="s">
        <v>210</v>
      </c>
      <c r="C547" s="3">
        <v>4</v>
      </c>
      <c r="D547" s="13" t="s">
        <v>3923</v>
      </c>
      <c r="E547" s="13" t="s">
        <v>211</v>
      </c>
      <c r="F547" s="13" t="s">
        <v>212</v>
      </c>
      <c r="G547" s="3" t="s">
        <v>1897</v>
      </c>
      <c r="H547" s="12" t="s">
        <v>1898</v>
      </c>
      <c r="I547" s="15" t="s">
        <v>416</v>
      </c>
      <c r="J547" s="44" t="s">
        <v>1899</v>
      </c>
      <c r="K547" s="55" t="s">
        <v>1900</v>
      </c>
      <c r="L547" s="10">
        <v>0</v>
      </c>
      <c r="M547" s="10">
        <v>67841</v>
      </c>
      <c r="N547" s="10">
        <v>10081</v>
      </c>
      <c r="O54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77922</v>
      </c>
      <c r="P547" s="10">
        <v>0</v>
      </c>
      <c r="Q547" s="10">
        <v>16960</v>
      </c>
      <c r="R547" s="10">
        <v>2520</v>
      </c>
      <c r="S547" s="10">
        <f>SUM(Table3[[#This Row],[2nd Apportionment A-G Access Grant Res. Code 7412, PCA 25580]:[2nd Apportionment A-G Learning Loss Mitigation Grant Res. Code 7413, PCA 25635]])</f>
        <v>19480</v>
      </c>
    </row>
    <row r="548" spans="1:19" x14ac:dyDescent="0.2">
      <c r="A548" s="14" t="s">
        <v>3924</v>
      </c>
      <c r="B548" s="3" t="s">
        <v>3925</v>
      </c>
      <c r="C548" s="3">
        <v>1</v>
      </c>
      <c r="D548" s="13" t="s">
        <v>3926</v>
      </c>
      <c r="E548" s="13" t="s">
        <v>1901</v>
      </c>
      <c r="F548" s="13" t="s">
        <v>1902</v>
      </c>
      <c r="G548" s="3" t="s">
        <v>10</v>
      </c>
      <c r="H548" s="12" t="s">
        <v>396</v>
      </c>
      <c r="I548" s="15" t="s">
        <v>396</v>
      </c>
      <c r="J548" s="44" t="s">
        <v>1902</v>
      </c>
      <c r="K548" s="55" t="s">
        <v>1903</v>
      </c>
      <c r="L548" s="10">
        <v>1698</v>
      </c>
      <c r="M548" s="10">
        <v>0</v>
      </c>
      <c r="N548" s="10">
        <v>637</v>
      </c>
      <c r="O54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2335</v>
      </c>
      <c r="P548" s="10">
        <v>424</v>
      </c>
      <c r="Q548" s="10">
        <v>0</v>
      </c>
      <c r="R548" s="10">
        <v>159</v>
      </c>
      <c r="S548" s="10">
        <f>SUM(Table3[[#This Row],[2nd Apportionment A-G Access Grant Res. Code 7412, PCA 25580]:[2nd Apportionment A-G Learning Loss Mitigation Grant Res. Code 7413, PCA 25635]])</f>
        <v>583</v>
      </c>
    </row>
    <row r="549" spans="1:19" x14ac:dyDescent="0.2">
      <c r="A549" s="14" t="s">
        <v>3924</v>
      </c>
      <c r="B549" s="3" t="s">
        <v>3925</v>
      </c>
      <c r="C549" s="3">
        <v>1</v>
      </c>
      <c r="D549" s="13" t="s">
        <v>3927</v>
      </c>
      <c r="E549" s="13" t="s">
        <v>1901</v>
      </c>
      <c r="F549" s="13" t="s">
        <v>1904</v>
      </c>
      <c r="G549" s="3" t="s">
        <v>10</v>
      </c>
      <c r="H549" s="12" t="s">
        <v>396</v>
      </c>
      <c r="I549" s="15" t="s">
        <v>396</v>
      </c>
      <c r="J549" s="44" t="s">
        <v>1904</v>
      </c>
      <c r="K549" s="55" t="s">
        <v>1905</v>
      </c>
      <c r="L549" s="10">
        <v>84635</v>
      </c>
      <c r="M549" s="10">
        <v>0</v>
      </c>
      <c r="N549" s="10">
        <v>75000</v>
      </c>
      <c r="O54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159635</v>
      </c>
      <c r="P549" s="10">
        <v>21159</v>
      </c>
      <c r="Q549" s="10">
        <v>0</v>
      </c>
      <c r="R549" s="10">
        <v>18750</v>
      </c>
      <c r="S549" s="10">
        <f>SUM(Table3[[#This Row],[2nd Apportionment A-G Access Grant Res. Code 7412, PCA 25580]:[2nd Apportionment A-G Learning Loss Mitigation Grant Res. Code 7413, PCA 25635]])</f>
        <v>39909</v>
      </c>
    </row>
    <row r="550" spans="1:19" x14ac:dyDescent="0.2">
      <c r="A550" s="14" t="s">
        <v>3924</v>
      </c>
      <c r="B550" s="3" t="s">
        <v>3925</v>
      </c>
      <c r="C550" s="3">
        <v>1</v>
      </c>
      <c r="D550" s="13" t="s">
        <v>3928</v>
      </c>
      <c r="E550" s="13" t="s">
        <v>1901</v>
      </c>
      <c r="F550" s="13" t="s">
        <v>1904</v>
      </c>
      <c r="G550" s="3" t="s">
        <v>1906</v>
      </c>
      <c r="H550" s="12" t="s">
        <v>1907</v>
      </c>
      <c r="I550" s="15" t="s">
        <v>416</v>
      </c>
      <c r="J550" s="44" t="s">
        <v>1908</v>
      </c>
      <c r="K550" s="55" t="s">
        <v>1909</v>
      </c>
      <c r="L550" s="10">
        <v>16417</v>
      </c>
      <c r="M550" s="10">
        <v>0</v>
      </c>
      <c r="N550" s="10">
        <v>6155</v>
      </c>
      <c r="O55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22572</v>
      </c>
      <c r="P550" s="10">
        <v>4104</v>
      </c>
      <c r="Q550" s="10">
        <v>0</v>
      </c>
      <c r="R550" s="10">
        <v>1539</v>
      </c>
      <c r="S550" s="10">
        <f>SUM(Table3[[#This Row],[2nd Apportionment A-G Access Grant Res. Code 7412, PCA 25580]:[2nd Apportionment A-G Learning Loss Mitigation Grant Res. Code 7413, PCA 25635]])</f>
        <v>5643</v>
      </c>
    </row>
    <row r="551" spans="1:19" x14ac:dyDescent="0.2">
      <c r="A551" s="14" t="s">
        <v>214</v>
      </c>
      <c r="B551" s="3" t="s">
        <v>215</v>
      </c>
      <c r="C551" s="3">
        <v>11</v>
      </c>
      <c r="D551" s="13" t="s">
        <v>3929</v>
      </c>
      <c r="E551" s="13" t="s">
        <v>216</v>
      </c>
      <c r="F551" s="13" t="s">
        <v>1910</v>
      </c>
      <c r="G551" s="3" t="s">
        <v>10</v>
      </c>
      <c r="H551" s="12" t="s">
        <v>396</v>
      </c>
      <c r="I551" s="15" t="s">
        <v>396</v>
      </c>
      <c r="J551" s="44" t="s">
        <v>1910</v>
      </c>
      <c r="K551" s="55" t="s">
        <v>1911</v>
      </c>
      <c r="L551" s="10">
        <v>131623</v>
      </c>
      <c r="M551" s="10">
        <v>0</v>
      </c>
      <c r="N551" s="10">
        <v>75000</v>
      </c>
      <c r="O55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206623</v>
      </c>
      <c r="P551" s="10">
        <v>32906</v>
      </c>
      <c r="Q551" s="10">
        <v>0</v>
      </c>
      <c r="R551" s="10">
        <v>18750</v>
      </c>
      <c r="S551" s="10">
        <f>SUM(Table3[[#This Row],[2nd Apportionment A-G Access Grant Res. Code 7412, PCA 25580]:[2nd Apportionment A-G Learning Loss Mitigation Grant Res. Code 7413, PCA 25635]])</f>
        <v>51656</v>
      </c>
    </row>
    <row r="552" spans="1:19" x14ac:dyDescent="0.2">
      <c r="A552" s="14" t="s">
        <v>214</v>
      </c>
      <c r="B552" s="3" t="s">
        <v>215</v>
      </c>
      <c r="C552" s="3">
        <v>11</v>
      </c>
      <c r="D552" s="13" t="s">
        <v>3930</v>
      </c>
      <c r="E552" s="13" t="s">
        <v>216</v>
      </c>
      <c r="F552" s="13" t="s">
        <v>1912</v>
      </c>
      <c r="G552" s="3" t="s">
        <v>10</v>
      </c>
      <c r="H552" s="12" t="s">
        <v>396</v>
      </c>
      <c r="I552" s="15" t="s">
        <v>396</v>
      </c>
      <c r="J552" s="44" t="s">
        <v>1912</v>
      </c>
      <c r="K552" s="55" t="s">
        <v>1913</v>
      </c>
      <c r="L552" s="10">
        <v>1257636</v>
      </c>
      <c r="M552" s="10">
        <v>0</v>
      </c>
      <c r="N552" s="10">
        <v>471483</v>
      </c>
      <c r="O55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1729119</v>
      </c>
      <c r="P552" s="10">
        <v>314409</v>
      </c>
      <c r="Q552" s="10">
        <v>0</v>
      </c>
      <c r="R552" s="10">
        <v>117871</v>
      </c>
      <c r="S552" s="10">
        <f>SUM(Table3[[#This Row],[2nd Apportionment A-G Access Grant Res. Code 7412, PCA 25580]:[2nd Apportionment A-G Learning Loss Mitigation Grant Res. Code 7413, PCA 25635]])</f>
        <v>432280</v>
      </c>
    </row>
    <row r="553" spans="1:19" x14ac:dyDescent="0.2">
      <c r="A553" s="14" t="s">
        <v>214</v>
      </c>
      <c r="B553" s="3" t="s">
        <v>215</v>
      </c>
      <c r="C553" s="3">
        <v>11</v>
      </c>
      <c r="D553" s="13" t="s">
        <v>3931</v>
      </c>
      <c r="E553" s="13" t="s">
        <v>216</v>
      </c>
      <c r="F553" s="13" t="s">
        <v>1914</v>
      </c>
      <c r="G553" s="3" t="s">
        <v>10</v>
      </c>
      <c r="H553" s="12" t="s">
        <v>396</v>
      </c>
      <c r="I553" s="15" t="s">
        <v>396</v>
      </c>
      <c r="J553" s="44" t="s">
        <v>1914</v>
      </c>
      <c r="K553" s="55" t="s">
        <v>1915</v>
      </c>
      <c r="L553" s="10">
        <v>337691</v>
      </c>
      <c r="M553" s="10">
        <v>0</v>
      </c>
      <c r="N553" s="10">
        <v>126599</v>
      </c>
      <c r="O55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464290</v>
      </c>
      <c r="P553" s="10">
        <v>84423</v>
      </c>
      <c r="Q553" s="10">
        <v>0</v>
      </c>
      <c r="R553" s="10">
        <v>31650</v>
      </c>
      <c r="S553" s="10">
        <f>SUM(Table3[[#This Row],[2nd Apportionment A-G Access Grant Res. Code 7412, PCA 25580]:[2nd Apportionment A-G Learning Loss Mitigation Grant Res. Code 7413, PCA 25635]])</f>
        <v>116073</v>
      </c>
    </row>
    <row r="554" spans="1:19" x14ac:dyDescent="0.2">
      <c r="A554" s="14" t="s">
        <v>214</v>
      </c>
      <c r="B554" s="3" t="s">
        <v>215</v>
      </c>
      <c r="C554" s="3">
        <v>11</v>
      </c>
      <c r="D554" s="13" t="s">
        <v>3932</v>
      </c>
      <c r="E554" s="13" t="s">
        <v>216</v>
      </c>
      <c r="F554" s="13" t="s">
        <v>1916</v>
      </c>
      <c r="G554" s="3" t="s">
        <v>10</v>
      </c>
      <c r="H554" s="12" t="s">
        <v>396</v>
      </c>
      <c r="I554" s="15" t="s">
        <v>396</v>
      </c>
      <c r="J554" s="44" t="s">
        <v>1916</v>
      </c>
      <c r="K554" s="55" t="s">
        <v>1917</v>
      </c>
      <c r="L554" s="10">
        <v>543193</v>
      </c>
      <c r="M554" s="10">
        <v>0</v>
      </c>
      <c r="N554" s="10">
        <v>203641</v>
      </c>
      <c r="O55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746834</v>
      </c>
      <c r="P554" s="10">
        <v>135798</v>
      </c>
      <c r="Q554" s="10">
        <v>0</v>
      </c>
      <c r="R554" s="10">
        <v>50910</v>
      </c>
      <c r="S554" s="10">
        <f>SUM(Table3[[#This Row],[2nd Apportionment A-G Access Grant Res. Code 7412, PCA 25580]:[2nd Apportionment A-G Learning Loss Mitigation Grant Res. Code 7413, PCA 25635]])</f>
        <v>186708</v>
      </c>
    </row>
    <row r="555" spans="1:19" x14ac:dyDescent="0.2">
      <c r="A555" s="14" t="s">
        <v>214</v>
      </c>
      <c r="B555" s="3" t="s">
        <v>215</v>
      </c>
      <c r="C555" s="3">
        <v>11</v>
      </c>
      <c r="D555" s="13" t="s">
        <v>3933</v>
      </c>
      <c r="E555" s="13" t="s">
        <v>216</v>
      </c>
      <c r="F555" s="13" t="s">
        <v>1918</v>
      </c>
      <c r="G555" s="3" t="s">
        <v>10</v>
      </c>
      <c r="H555" s="12" t="s">
        <v>396</v>
      </c>
      <c r="I555" s="15" t="s">
        <v>396</v>
      </c>
      <c r="J555" s="44" t="s">
        <v>1918</v>
      </c>
      <c r="K555" s="55" t="s">
        <v>1919</v>
      </c>
      <c r="L555" s="10">
        <v>2135972</v>
      </c>
      <c r="M555" s="10">
        <v>0</v>
      </c>
      <c r="N555" s="10">
        <v>800767</v>
      </c>
      <c r="O55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2936739</v>
      </c>
      <c r="P555" s="10">
        <v>533993</v>
      </c>
      <c r="Q555" s="10">
        <v>0</v>
      </c>
      <c r="R555" s="10">
        <v>200192</v>
      </c>
      <c r="S555" s="10">
        <f>SUM(Table3[[#This Row],[2nd Apportionment A-G Access Grant Res. Code 7412, PCA 25580]:[2nd Apportionment A-G Learning Loss Mitigation Grant Res. Code 7413, PCA 25635]])</f>
        <v>734185</v>
      </c>
    </row>
    <row r="556" spans="1:19" x14ac:dyDescent="0.2">
      <c r="A556" s="14" t="s">
        <v>214</v>
      </c>
      <c r="B556" s="3" t="s">
        <v>215</v>
      </c>
      <c r="C556" s="3">
        <v>11</v>
      </c>
      <c r="D556" s="13" t="s">
        <v>3934</v>
      </c>
      <c r="E556" s="13" t="s">
        <v>216</v>
      </c>
      <c r="F556" s="13" t="s">
        <v>1920</v>
      </c>
      <c r="G556" s="3" t="s">
        <v>10</v>
      </c>
      <c r="H556" s="12" t="s">
        <v>396</v>
      </c>
      <c r="I556" s="15" t="s">
        <v>396</v>
      </c>
      <c r="J556" s="44" t="s">
        <v>1920</v>
      </c>
      <c r="K556" s="55" t="s">
        <v>1921</v>
      </c>
      <c r="L556" s="10">
        <v>1670904</v>
      </c>
      <c r="M556" s="10">
        <v>0</v>
      </c>
      <c r="N556" s="10">
        <v>626415</v>
      </c>
      <c r="O55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2297319</v>
      </c>
      <c r="P556" s="10">
        <v>417726</v>
      </c>
      <c r="Q556" s="10">
        <v>0</v>
      </c>
      <c r="R556" s="10">
        <v>156604</v>
      </c>
      <c r="S556" s="10">
        <f>SUM(Table3[[#This Row],[2nd Apportionment A-G Access Grant Res. Code 7412, PCA 25580]:[2nd Apportionment A-G Learning Loss Mitigation Grant Res. Code 7413, PCA 25635]])</f>
        <v>574330</v>
      </c>
    </row>
    <row r="557" spans="1:19" x14ac:dyDescent="0.2">
      <c r="A557" s="14" t="s">
        <v>214</v>
      </c>
      <c r="B557" s="3" t="s">
        <v>215</v>
      </c>
      <c r="C557" s="3">
        <v>11</v>
      </c>
      <c r="D557" s="13" t="s">
        <v>3935</v>
      </c>
      <c r="E557" s="13" t="s">
        <v>216</v>
      </c>
      <c r="F557" s="13" t="s">
        <v>1922</v>
      </c>
      <c r="G557" s="3" t="s">
        <v>10</v>
      </c>
      <c r="H557" s="12" t="s">
        <v>396</v>
      </c>
      <c r="I557" s="15" t="s">
        <v>396</v>
      </c>
      <c r="J557" s="44" t="s">
        <v>1922</v>
      </c>
      <c r="K557" s="55" t="s">
        <v>1923</v>
      </c>
      <c r="L557" s="10">
        <v>1638069</v>
      </c>
      <c r="M557" s="10">
        <v>0</v>
      </c>
      <c r="N557" s="10">
        <v>614105</v>
      </c>
      <c r="O55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2252174</v>
      </c>
      <c r="P557" s="10">
        <v>409517</v>
      </c>
      <c r="Q557" s="10">
        <v>0</v>
      </c>
      <c r="R557" s="10">
        <v>153526</v>
      </c>
      <c r="S557" s="10">
        <f>SUM(Table3[[#This Row],[2nd Apportionment A-G Access Grant Res. Code 7412, PCA 25580]:[2nd Apportionment A-G Learning Loss Mitigation Grant Res. Code 7413, PCA 25635]])</f>
        <v>563043</v>
      </c>
    </row>
    <row r="558" spans="1:19" x14ac:dyDescent="0.2">
      <c r="A558" s="14" t="s">
        <v>214</v>
      </c>
      <c r="B558" s="3" t="s">
        <v>215</v>
      </c>
      <c r="C558" s="3">
        <v>11</v>
      </c>
      <c r="D558" s="13" t="s">
        <v>3936</v>
      </c>
      <c r="E558" s="13" t="s">
        <v>216</v>
      </c>
      <c r="F558" s="13" t="s">
        <v>1924</v>
      </c>
      <c r="G558" s="3" t="s">
        <v>10</v>
      </c>
      <c r="H558" s="12" t="s">
        <v>396</v>
      </c>
      <c r="I558" s="15" t="s">
        <v>396</v>
      </c>
      <c r="J558" s="44" t="s">
        <v>1924</v>
      </c>
      <c r="K558" s="55" t="s">
        <v>1925</v>
      </c>
      <c r="L558" s="10">
        <v>1319344</v>
      </c>
      <c r="M558" s="10">
        <v>0</v>
      </c>
      <c r="N558" s="10">
        <v>494616</v>
      </c>
      <c r="O55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1813960</v>
      </c>
      <c r="P558" s="10">
        <v>329836</v>
      </c>
      <c r="Q558" s="10">
        <v>0</v>
      </c>
      <c r="R558" s="10">
        <v>123654</v>
      </c>
      <c r="S558" s="10">
        <f>SUM(Table3[[#This Row],[2nd Apportionment A-G Access Grant Res. Code 7412, PCA 25580]:[2nd Apportionment A-G Learning Loss Mitigation Grant Res. Code 7413, PCA 25635]])</f>
        <v>453490</v>
      </c>
    </row>
    <row r="559" spans="1:19" x14ac:dyDescent="0.2">
      <c r="A559" s="14" t="s">
        <v>214</v>
      </c>
      <c r="B559" s="3" t="s">
        <v>215</v>
      </c>
      <c r="C559" s="3">
        <v>11</v>
      </c>
      <c r="D559" s="13" t="s">
        <v>3937</v>
      </c>
      <c r="E559" s="13" t="s">
        <v>216</v>
      </c>
      <c r="F559" s="13" t="s">
        <v>1926</v>
      </c>
      <c r="G559" s="3" t="s">
        <v>10</v>
      </c>
      <c r="H559" s="12" t="s">
        <v>396</v>
      </c>
      <c r="I559" s="15" t="s">
        <v>396</v>
      </c>
      <c r="J559" s="44" t="s">
        <v>1926</v>
      </c>
      <c r="K559" s="55" t="s">
        <v>1927</v>
      </c>
      <c r="L559" s="10">
        <v>1862819</v>
      </c>
      <c r="M559" s="10">
        <v>0</v>
      </c>
      <c r="N559" s="10">
        <v>698363</v>
      </c>
      <c r="O55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2561182</v>
      </c>
      <c r="P559" s="10">
        <v>465705</v>
      </c>
      <c r="Q559" s="10">
        <v>0</v>
      </c>
      <c r="R559" s="10">
        <v>174591</v>
      </c>
      <c r="S559" s="10">
        <f>SUM(Table3[[#This Row],[2nd Apportionment A-G Access Grant Res. Code 7412, PCA 25580]:[2nd Apportionment A-G Learning Loss Mitigation Grant Res. Code 7413, PCA 25635]])</f>
        <v>640296</v>
      </c>
    </row>
    <row r="560" spans="1:19" x14ac:dyDescent="0.2">
      <c r="A560" s="14" t="s">
        <v>214</v>
      </c>
      <c r="B560" s="3" t="s">
        <v>215</v>
      </c>
      <c r="C560" s="3">
        <v>11</v>
      </c>
      <c r="D560" s="13" t="s">
        <v>3938</v>
      </c>
      <c r="E560" s="13" t="s">
        <v>216</v>
      </c>
      <c r="F560" s="13" t="s">
        <v>1928</v>
      </c>
      <c r="G560" s="3" t="s">
        <v>10</v>
      </c>
      <c r="H560" s="12" t="s">
        <v>396</v>
      </c>
      <c r="I560" s="15" t="s">
        <v>396</v>
      </c>
      <c r="J560" s="44" t="s">
        <v>1928</v>
      </c>
      <c r="K560" s="55" t="s">
        <v>1929</v>
      </c>
      <c r="L560" s="10">
        <v>1919714</v>
      </c>
      <c r="M560" s="10">
        <v>0</v>
      </c>
      <c r="N560" s="10">
        <v>719693</v>
      </c>
      <c r="O56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2639407</v>
      </c>
      <c r="P560" s="10">
        <v>479928</v>
      </c>
      <c r="Q560" s="10">
        <v>0</v>
      </c>
      <c r="R560" s="10">
        <v>179923</v>
      </c>
      <c r="S560" s="10">
        <f>SUM(Table3[[#This Row],[2nd Apportionment A-G Access Grant Res. Code 7412, PCA 25580]:[2nd Apportionment A-G Learning Loss Mitigation Grant Res. Code 7413, PCA 25635]])</f>
        <v>659851</v>
      </c>
    </row>
    <row r="561" spans="1:19" x14ac:dyDescent="0.2">
      <c r="A561" s="14" t="s">
        <v>214</v>
      </c>
      <c r="B561" s="3" t="s">
        <v>215</v>
      </c>
      <c r="C561" s="3">
        <v>11</v>
      </c>
      <c r="D561" s="13" t="s">
        <v>3939</v>
      </c>
      <c r="E561" s="13" t="s">
        <v>216</v>
      </c>
      <c r="F561" s="13" t="s">
        <v>217</v>
      </c>
      <c r="G561" s="3" t="s">
        <v>10</v>
      </c>
      <c r="H561" s="12" t="s">
        <v>396</v>
      </c>
      <c r="I561" s="15" t="s">
        <v>396</v>
      </c>
      <c r="J561" s="44" t="s">
        <v>217</v>
      </c>
      <c r="K561" s="55" t="s">
        <v>218</v>
      </c>
      <c r="L561" s="10">
        <v>169270</v>
      </c>
      <c r="M561" s="10">
        <v>0</v>
      </c>
      <c r="N561" s="10">
        <v>75000</v>
      </c>
      <c r="O56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244270</v>
      </c>
      <c r="P561" s="10">
        <v>42317</v>
      </c>
      <c r="Q561" s="10">
        <v>0</v>
      </c>
      <c r="R561" s="10">
        <v>18750</v>
      </c>
      <c r="S561" s="10">
        <f>SUM(Table3[[#This Row],[2nd Apportionment A-G Access Grant Res. Code 7412, PCA 25580]:[2nd Apportionment A-G Learning Loss Mitigation Grant Res. Code 7413, PCA 25635]])</f>
        <v>61067</v>
      </c>
    </row>
    <row r="562" spans="1:19" x14ac:dyDescent="0.2">
      <c r="A562" s="14" t="s">
        <v>214</v>
      </c>
      <c r="B562" s="3" t="s">
        <v>215</v>
      </c>
      <c r="C562" s="3">
        <v>11</v>
      </c>
      <c r="D562" s="13" t="s">
        <v>3940</v>
      </c>
      <c r="E562" s="13" t="s">
        <v>216</v>
      </c>
      <c r="F562" s="13" t="s">
        <v>1930</v>
      </c>
      <c r="G562" s="3" t="s">
        <v>10</v>
      </c>
      <c r="H562" s="12" t="s">
        <v>396</v>
      </c>
      <c r="I562" s="15" t="s">
        <v>396</v>
      </c>
      <c r="J562" s="44" t="s">
        <v>1930</v>
      </c>
      <c r="K562" s="55" t="s">
        <v>1931</v>
      </c>
      <c r="L562" s="10">
        <v>1835362</v>
      </c>
      <c r="M562" s="10">
        <v>0</v>
      </c>
      <c r="N562" s="10">
        <v>688070</v>
      </c>
      <c r="O56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2523432</v>
      </c>
      <c r="P562" s="10">
        <v>458840</v>
      </c>
      <c r="Q562" s="10">
        <v>0</v>
      </c>
      <c r="R562" s="10">
        <v>172017</v>
      </c>
      <c r="S562" s="10">
        <f>SUM(Table3[[#This Row],[2nd Apportionment A-G Access Grant Res. Code 7412, PCA 25580]:[2nd Apportionment A-G Learning Loss Mitigation Grant Res. Code 7413, PCA 25635]])</f>
        <v>630857</v>
      </c>
    </row>
    <row r="563" spans="1:19" x14ac:dyDescent="0.2">
      <c r="A563" s="14" t="s">
        <v>214</v>
      </c>
      <c r="B563" s="3" t="s">
        <v>215</v>
      </c>
      <c r="C563" s="3">
        <v>11</v>
      </c>
      <c r="D563" s="13" t="s">
        <v>3941</v>
      </c>
      <c r="E563" s="13" t="s">
        <v>216</v>
      </c>
      <c r="F563" s="13" t="s">
        <v>1932</v>
      </c>
      <c r="G563" s="3" t="s">
        <v>10</v>
      </c>
      <c r="H563" s="12" t="s">
        <v>396</v>
      </c>
      <c r="I563" s="15" t="s">
        <v>396</v>
      </c>
      <c r="J563" s="44" t="s">
        <v>1932</v>
      </c>
      <c r="K563" s="55" t="s">
        <v>1933</v>
      </c>
      <c r="L563" s="10">
        <v>2621420</v>
      </c>
      <c r="M563" s="10">
        <v>0</v>
      </c>
      <c r="N563" s="10">
        <v>982760</v>
      </c>
      <c r="O56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3604180</v>
      </c>
      <c r="P563" s="10">
        <v>655355</v>
      </c>
      <c r="Q563" s="10">
        <v>0</v>
      </c>
      <c r="R563" s="10">
        <v>245690</v>
      </c>
      <c r="S563" s="10">
        <f>SUM(Table3[[#This Row],[2nd Apportionment A-G Access Grant Res. Code 7412, PCA 25580]:[2nd Apportionment A-G Learning Loss Mitigation Grant Res. Code 7413, PCA 25635]])</f>
        <v>901045</v>
      </c>
    </row>
    <row r="564" spans="1:19" x14ac:dyDescent="0.2">
      <c r="A564" s="14" t="s">
        <v>214</v>
      </c>
      <c r="B564" s="3" t="s">
        <v>215</v>
      </c>
      <c r="C564" s="3">
        <v>11</v>
      </c>
      <c r="D564" s="13" t="s">
        <v>3942</v>
      </c>
      <c r="E564" s="13" t="s">
        <v>216</v>
      </c>
      <c r="F564" s="13" t="s">
        <v>1934</v>
      </c>
      <c r="G564" s="3" t="s">
        <v>10</v>
      </c>
      <c r="H564" s="12" t="s">
        <v>396</v>
      </c>
      <c r="I564" s="15" t="s">
        <v>396</v>
      </c>
      <c r="J564" s="44" t="s">
        <v>1934</v>
      </c>
      <c r="K564" s="55" t="s">
        <v>1935</v>
      </c>
      <c r="L564" s="10">
        <v>734824</v>
      </c>
      <c r="M564" s="10">
        <v>0</v>
      </c>
      <c r="N564" s="10">
        <v>275483</v>
      </c>
      <c r="O56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1010307</v>
      </c>
      <c r="P564" s="10">
        <v>183706</v>
      </c>
      <c r="Q564" s="10">
        <v>0</v>
      </c>
      <c r="R564" s="10">
        <v>68871</v>
      </c>
      <c r="S564" s="10">
        <f>SUM(Table3[[#This Row],[2nd Apportionment A-G Access Grant Res. Code 7412, PCA 25580]:[2nd Apportionment A-G Learning Loss Mitigation Grant Res. Code 7413, PCA 25635]])</f>
        <v>252577</v>
      </c>
    </row>
    <row r="565" spans="1:19" x14ac:dyDescent="0.2">
      <c r="A565" s="14" t="s">
        <v>214</v>
      </c>
      <c r="B565" s="3" t="s">
        <v>215</v>
      </c>
      <c r="C565" s="3">
        <v>11</v>
      </c>
      <c r="D565" s="13" t="s">
        <v>3943</v>
      </c>
      <c r="E565" s="13" t="s">
        <v>216</v>
      </c>
      <c r="F565" s="13" t="s">
        <v>1936</v>
      </c>
      <c r="G565" s="3" t="s">
        <v>10</v>
      </c>
      <c r="H565" s="12" t="s">
        <v>396</v>
      </c>
      <c r="I565" s="15" t="s">
        <v>396</v>
      </c>
      <c r="J565" s="44" t="s">
        <v>1936</v>
      </c>
      <c r="K565" s="55" t="s">
        <v>1937</v>
      </c>
      <c r="L565" s="10">
        <v>1424359</v>
      </c>
      <c r="M565" s="10">
        <v>0</v>
      </c>
      <c r="N565" s="10">
        <v>533986</v>
      </c>
      <c r="O56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1958345</v>
      </c>
      <c r="P565" s="10">
        <v>356090</v>
      </c>
      <c r="Q565" s="10">
        <v>0</v>
      </c>
      <c r="R565" s="10">
        <v>133496</v>
      </c>
      <c r="S565" s="10">
        <f>SUM(Table3[[#This Row],[2nd Apportionment A-G Access Grant Res. Code 7412, PCA 25580]:[2nd Apportionment A-G Learning Loss Mitigation Grant Res. Code 7413, PCA 25635]])</f>
        <v>489586</v>
      </c>
    </row>
    <row r="566" spans="1:19" x14ac:dyDescent="0.2">
      <c r="A566" s="14" t="s">
        <v>214</v>
      </c>
      <c r="B566" s="3" t="s">
        <v>215</v>
      </c>
      <c r="C566" s="3">
        <v>11</v>
      </c>
      <c r="D566" s="13" t="s">
        <v>3944</v>
      </c>
      <c r="E566" s="13" t="s">
        <v>216</v>
      </c>
      <c r="F566" s="13" t="s">
        <v>1938</v>
      </c>
      <c r="G566" s="3" t="s">
        <v>10</v>
      </c>
      <c r="H566" s="12" t="s">
        <v>396</v>
      </c>
      <c r="I566" s="15" t="s">
        <v>396</v>
      </c>
      <c r="J566" s="44" t="s">
        <v>1938</v>
      </c>
      <c r="K566" s="55" t="s">
        <v>1939</v>
      </c>
      <c r="L566" s="10">
        <v>1217442</v>
      </c>
      <c r="M566" s="10">
        <v>0</v>
      </c>
      <c r="N566" s="10">
        <v>456414</v>
      </c>
      <c r="O56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1673856</v>
      </c>
      <c r="P566" s="10">
        <v>304360</v>
      </c>
      <c r="Q566" s="10">
        <v>0</v>
      </c>
      <c r="R566" s="10">
        <v>114103</v>
      </c>
      <c r="S566" s="10">
        <f>SUM(Table3[[#This Row],[2nd Apportionment A-G Access Grant Res. Code 7412, PCA 25580]:[2nd Apportionment A-G Learning Loss Mitigation Grant Res. Code 7413, PCA 25635]])</f>
        <v>418463</v>
      </c>
    </row>
    <row r="567" spans="1:19" x14ac:dyDescent="0.2">
      <c r="A567" s="14" t="s">
        <v>214</v>
      </c>
      <c r="B567" s="3" t="s">
        <v>215</v>
      </c>
      <c r="C567" s="3">
        <v>11</v>
      </c>
      <c r="D567" s="13" t="s">
        <v>3945</v>
      </c>
      <c r="E567" s="13" t="s">
        <v>216</v>
      </c>
      <c r="F567" s="13" t="s">
        <v>1940</v>
      </c>
      <c r="G567" s="3" t="s">
        <v>10</v>
      </c>
      <c r="H567" s="12" t="s">
        <v>396</v>
      </c>
      <c r="I567" s="15" t="s">
        <v>396</v>
      </c>
      <c r="J567" s="44" t="s">
        <v>1940</v>
      </c>
      <c r="K567" s="55" t="s">
        <v>1941</v>
      </c>
      <c r="L567" s="10">
        <v>0</v>
      </c>
      <c r="M567" s="10">
        <v>1824566</v>
      </c>
      <c r="N567" s="10">
        <v>271132</v>
      </c>
      <c r="O56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2095698</v>
      </c>
      <c r="P567" s="10">
        <v>0</v>
      </c>
      <c r="Q567" s="10">
        <v>456141</v>
      </c>
      <c r="R567" s="10">
        <v>67783</v>
      </c>
      <c r="S567" s="10">
        <f>SUM(Table3[[#This Row],[2nd Apportionment A-G Access Grant Res. Code 7412, PCA 25580]:[2nd Apportionment A-G Learning Loss Mitigation Grant Res. Code 7413, PCA 25635]])</f>
        <v>523924</v>
      </c>
    </row>
    <row r="568" spans="1:19" x14ac:dyDescent="0.2">
      <c r="A568" s="14" t="s">
        <v>214</v>
      </c>
      <c r="B568" s="3" t="s">
        <v>215</v>
      </c>
      <c r="C568" s="3">
        <v>11</v>
      </c>
      <c r="D568" s="13" t="s">
        <v>3946</v>
      </c>
      <c r="E568" s="13" t="s">
        <v>216</v>
      </c>
      <c r="F568" s="13" t="s">
        <v>1942</v>
      </c>
      <c r="G568" s="3" t="s">
        <v>10</v>
      </c>
      <c r="H568" s="12" t="s">
        <v>396</v>
      </c>
      <c r="I568" s="15" t="s">
        <v>396</v>
      </c>
      <c r="J568" s="44" t="s">
        <v>1942</v>
      </c>
      <c r="K568" s="55" t="s">
        <v>1943</v>
      </c>
      <c r="L568" s="10">
        <v>794550</v>
      </c>
      <c r="M568" s="10">
        <v>0</v>
      </c>
      <c r="N568" s="10">
        <v>297873</v>
      </c>
      <c r="O56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1092423</v>
      </c>
      <c r="P568" s="10">
        <v>198637</v>
      </c>
      <c r="Q568" s="10">
        <v>0</v>
      </c>
      <c r="R568" s="10">
        <v>74468</v>
      </c>
      <c r="S568" s="10">
        <f>SUM(Table3[[#This Row],[2nd Apportionment A-G Access Grant Res. Code 7412, PCA 25580]:[2nd Apportionment A-G Learning Loss Mitigation Grant Res. Code 7413, PCA 25635]])</f>
        <v>273105</v>
      </c>
    </row>
    <row r="569" spans="1:19" x14ac:dyDescent="0.2">
      <c r="A569" s="14" t="s">
        <v>214</v>
      </c>
      <c r="B569" s="3" t="s">
        <v>215</v>
      </c>
      <c r="C569" s="3">
        <v>11</v>
      </c>
      <c r="D569" s="13" t="s">
        <v>3947</v>
      </c>
      <c r="E569" s="13" t="s">
        <v>216</v>
      </c>
      <c r="F569" s="13" t="s">
        <v>219</v>
      </c>
      <c r="G569" s="3" t="s">
        <v>10</v>
      </c>
      <c r="H569" s="12" t="s">
        <v>396</v>
      </c>
      <c r="I569" s="15" t="s">
        <v>396</v>
      </c>
      <c r="J569" s="44" t="s">
        <v>219</v>
      </c>
      <c r="K569" s="55" t="s">
        <v>220</v>
      </c>
      <c r="L569" s="10">
        <v>1494558</v>
      </c>
      <c r="M569" s="10">
        <v>0</v>
      </c>
      <c r="N569" s="10">
        <v>560303</v>
      </c>
      <c r="O56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2054861</v>
      </c>
      <c r="P569" s="10">
        <v>373639</v>
      </c>
      <c r="Q569" s="10">
        <v>0</v>
      </c>
      <c r="R569" s="10">
        <v>140076</v>
      </c>
      <c r="S569" s="10">
        <f>SUM(Table3[[#This Row],[2nd Apportionment A-G Access Grant Res. Code 7412, PCA 25580]:[2nd Apportionment A-G Learning Loss Mitigation Grant Res. Code 7413, PCA 25635]])</f>
        <v>513715</v>
      </c>
    </row>
    <row r="570" spans="1:19" x14ac:dyDescent="0.2">
      <c r="A570" s="14" t="s">
        <v>214</v>
      </c>
      <c r="B570" s="3" t="s">
        <v>215</v>
      </c>
      <c r="C570" s="3">
        <v>11</v>
      </c>
      <c r="D570" s="13" t="s">
        <v>3948</v>
      </c>
      <c r="E570" s="13" t="s">
        <v>216</v>
      </c>
      <c r="F570" s="13" t="s">
        <v>1934</v>
      </c>
      <c r="G570" s="3" t="s">
        <v>1944</v>
      </c>
      <c r="H570" s="12" t="s">
        <v>1945</v>
      </c>
      <c r="I570" s="15" t="s">
        <v>416</v>
      </c>
      <c r="J570" s="44" t="s">
        <v>1946</v>
      </c>
      <c r="K570" s="55" t="s">
        <v>1947</v>
      </c>
      <c r="L570" s="10">
        <v>0</v>
      </c>
      <c r="M570" s="10">
        <v>135682</v>
      </c>
      <c r="N570" s="10">
        <v>75000</v>
      </c>
      <c r="O57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210682</v>
      </c>
      <c r="P570" s="10">
        <v>0</v>
      </c>
      <c r="Q570" s="10">
        <v>33920</v>
      </c>
      <c r="R570" s="10">
        <v>18750</v>
      </c>
      <c r="S570" s="10">
        <f>SUM(Table3[[#This Row],[2nd Apportionment A-G Access Grant Res. Code 7412, PCA 25580]:[2nd Apportionment A-G Learning Loss Mitigation Grant Res. Code 7413, PCA 25635]])</f>
        <v>52670</v>
      </c>
    </row>
    <row r="571" spans="1:19" x14ac:dyDescent="0.2">
      <c r="A571" s="14" t="s">
        <v>214</v>
      </c>
      <c r="B571" s="3" t="s">
        <v>215</v>
      </c>
      <c r="C571" s="3">
        <v>11</v>
      </c>
      <c r="D571" s="13" t="s">
        <v>3949</v>
      </c>
      <c r="E571" s="13" t="s">
        <v>216</v>
      </c>
      <c r="F571" s="13" t="s">
        <v>1940</v>
      </c>
      <c r="G571" s="3" t="s">
        <v>1948</v>
      </c>
      <c r="H571" s="12" t="s">
        <v>1949</v>
      </c>
      <c r="I571" s="15" t="s">
        <v>416</v>
      </c>
      <c r="J571" s="44" t="s">
        <v>1950</v>
      </c>
      <c r="K571" s="55" t="s">
        <v>1951</v>
      </c>
      <c r="L571" s="10">
        <v>0</v>
      </c>
      <c r="M571" s="10">
        <v>41419</v>
      </c>
      <c r="N571" s="10">
        <v>6155</v>
      </c>
      <c r="O57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47574</v>
      </c>
      <c r="P571" s="10">
        <v>0</v>
      </c>
      <c r="Q571" s="10">
        <v>10355</v>
      </c>
      <c r="R571" s="10">
        <v>1539</v>
      </c>
      <c r="S571" s="10">
        <f>SUM(Table3[[#This Row],[2nd Apportionment A-G Access Grant Res. Code 7412, PCA 25580]:[2nd Apportionment A-G Learning Loss Mitigation Grant Res. Code 7413, PCA 25635]])</f>
        <v>11894</v>
      </c>
    </row>
    <row r="572" spans="1:19" x14ac:dyDescent="0.2">
      <c r="A572" s="14" t="s">
        <v>214</v>
      </c>
      <c r="B572" s="3" t="s">
        <v>215</v>
      </c>
      <c r="C572" s="3">
        <v>11</v>
      </c>
      <c r="D572" s="13" t="s">
        <v>3950</v>
      </c>
      <c r="E572" s="13" t="s">
        <v>216</v>
      </c>
      <c r="F572" s="13" t="s">
        <v>1952</v>
      </c>
      <c r="G572" s="3" t="s">
        <v>1953</v>
      </c>
      <c r="H572" s="12" t="s">
        <v>1954</v>
      </c>
      <c r="I572" s="15" t="s">
        <v>412</v>
      </c>
      <c r="J572" s="44" t="s">
        <v>1952</v>
      </c>
      <c r="K572" s="55" t="s">
        <v>1955</v>
      </c>
      <c r="L572" s="10">
        <v>0</v>
      </c>
      <c r="M572" s="10">
        <v>324209</v>
      </c>
      <c r="N572" s="10">
        <v>75000</v>
      </c>
      <c r="O57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399209</v>
      </c>
      <c r="P572" s="10">
        <v>0</v>
      </c>
      <c r="Q572" s="10">
        <v>81052</v>
      </c>
      <c r="R572" s="10">
        <v>18750</v>
      </c>
      <c r="S572" s="10">
        <f>SUM(Table3[[#This Row],[2nd Apportionment A-G Access Grant Res. Code 7412, PCA 25580]:[2nd Apportionment A-G Learning Loss Mitigation Grant Res. Code 7413, PCA 25635]])</f>
        <v>99802</v>
      </c>
    </row>
    <row r="573" spans="1:19" x14ac:dyDescent="0.2">
      <c r="A573" s="14" t="s">
        <v>214</v>
      </c>
      <c r="B573" s="3" t="s">
        <v>215</v>
      </c>
      <c r="C573" s="3">
        <v>11</v>
      </c>
      <c r="D573" s="13" t="s">
        <v>3951</v>
      </c>
      <c r="E573" s="13" t="s">
        <v>216</v>
      </c>
      <c r="F573" s="13" t="s">
        <v>1930</v>
      </c>
      <c r="G573" s="3" t="s">
        <v>1956</v>
      </c>
      <c r="H573" s="12" t="s">
        <v>1957</v>
      </c>
      <c r="I573" s="15" t="s">
        <v>412</v>
      </c>
      <c r="J573" s="44" t="s">
        <v>1930</v>
      </c>
      <c r="K573" s="55" t="s">
        <v>1958</v>
      </c>
      <c r="L573" s="10">
        <v>0</v>
      </c>
      <c r="M573" s="10">
        <v>353487</v>
      </c>
      <c r="N573" s="10">
        <v>75000</v>
      </c>
      <c r="O57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428487</v>
      </c>
      <c r="P573" s="10">
        <v>0</v>
      </c>
      <c r="Q573" s="10">
        <v>88372</v>
      </c>
      <c r="R573" s="10">
        <v>18750</v>
      </c>
      <c r="S573" s="10">
        <f>SUM(Table3[[#This Row],[2nd Apportionment A-G Access Grant Res. Code 7412, PCA 25580]:[2nd Apportionment A-G Learning Loss Mitigation Grant Res. Code 7413, PCA 25635]])</f>
        <v>107122</v>
      </c>
    </row>
    <row r="574" spans="1:19" x14ac:dyDescent="0.2">
      <c r="A574" s="14" t="s">
        <v>214</v>
      </c>
      <c r="B574" s="3" t="s">
        <v>215</v>
      </c>
      <c r="C574" s="3">
        <v>11</v>
      </c>
      <c r="D574" s="13" t="s">
        <v>3952</v>
      </c>
      <c r="E574" s="13" t="s">
        <v>216</v>
      </c>
      <c r="F574" s="13" t="s">
        <v>1959</v>
      </c>
      <c r="G574" s="3" t="s">
        <v>1960</v>
      </c>
      <c r="H574" s="12" t="s">
        <v>1961</v>
      </c>
      <c r="I574" s="15" t="s">
        <v>416</v>
      </c>
      <c r="J574" s="44" t="s">
        <v>1962</v>
      </c>
      <c r="K574" s="55" t="s">
        <v>1963</v>
      </c>
      <c r="L574" s="10">
        <v>26891</v>
      </c>
      <c r="M574" s="10">
        <v>0</v>
      </c>
      <c r="N574" s="10">
        <v>10081</v>
      </c>
      <c r="O57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36972</v>
      </c>
      <c r="P574" s="10">
        <v>6723</v>
      </c>
      <c r="Q574" s="10">
        <v>0</v>
      </c>
      <c r="R574" s="10">
        <v>2520</v>
      </c>
      <c r="S574" s="10">
        <f>SUM(Table3[[#This Row],[2nd Apportionment A-G Access Grant Res. Code 7412, PCA 25580]:[2nd Apportionment A-G Learning Loss Mitigation Grant Res. Code 7413, PCA 25635]])</f>
        <v>9243</v>
      </c>
    </row>
    <row r="575" spans="1:19" x14ac:dyDescent="0.2">
      <c r="A575" s="14" t="s">
        <v>214</v>
      </c>
      <c r="B575" s="3" t="s">
        <v>215</v>
      </c>
      <c r="C575" s="3">
        <v>11</v>
      </c>
      <c r="D575" s="13" t="s">
        <v>3953</v>
      </c>
      <c r="E575" s="13" t="s">
        <v>216</v>
      </c>
      <c r="F575" s="13" t="s">
        <v>1910</v>
      </c>
      <c r="G575" s="3" t="s">
        <v>1964</v>
      </c>
      <c r="H575" s="12" t="s">
        <v>1965</v>
      </c>
      <c r="I575" s="15" t="s">
        <v>416</v>
      </c>
      <c r="J575" s="44" t="s">
        <v>1966</v>
      </c>
      <c r="K575" s="55" t="s">
        <v>1967</v>
      </c>
      <c r="L575" s="10">
        <v>209181</v>
      </c>
      <c r="M575" s="10">
        <v>0</v>
      </c>
      <c r="N575" s="10">
        <v>78421</v>
      </c>
      <c r="O57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287602</v>
      </c>
      <c r="P575" s="10">
        <v>52295</v>
      </c>
      <c r="Q575" s="10">
        <v>0</v>
      </c>
      <c r="R575" s="10">
        <v>19605</v>
      </c>
      <c r="S575" s="10">
        <f>SUM(Table3[[#This Row],[2nd Apportionment A-G Access Grant Res. Code 7412, PCA 25580]:[2nd Apportionment A-G Learning Loss Mitigation Grant Res. Code 7413, PCA 25635]])</f>
        <v>71900</v>
      </c>
    </row>
    <row r="576" spans="1:19" x14ac:dyDescent="0.2">
      <c r="A576" s="14" t="s">
        <v>214</v>
      </c>
      <c r="B576" s="3" t="s">
        <v>215</v>
      </c>
      <c r="C576" s="3">
        <v>11</v>
      </c>
      <c r="D576" s="13" t="s">
        <v>3954</v>
      </c>
      <c r="E576" s="13" t="s">
        <v>216</v>
      </c>
      <c r="F576" s="13" t="s">
        <v>1922</v>
      </c>
      <c r="G576" s="3" t="s">
        <v>1968</v>
      </c>
      <c r="H576" s="12" t="s">
        <v>1969</v>
      </c>
      <c r="I576" s="15" t="s">
        <v>412</v>
      </c>
      <c r="J576" s="44" t="s">
        <v>1922</v>
      </c>
      <c r="K576" s="55" t="s">
        <v>1970</v>
      </c>
      <c r="L576" s="10">
        <v>0</v>
      </c>
      <c r="M576" s="10">
        <v>129255</v>
      </c>
      <c r="N576" s="10">
        <v>19207</v>
      </c>
      <c r="O57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148462</v>
      </c>
      <c r="P576" s="10">
        <v>0</v>
      </c>
      <c r="Q576" s="10">
        <v>32314</v>
      </c>
      <c r="R576" s="10">
        <v>4802</v>
      </c>
      <c r="S576" s="10">
        <f>SUM(Table3[[#This Row],[2nd Apportionment A-G Access Grant Res. Code 7412, PCA 25580]:[2nd Apportionment A-G Learning Loss Mitigation Grant Res. Code 7413, PCA 25635]])</f>
        <v>37116</v>
      </c>
    </row>
    <row r="577" spans="1:19" x14ac:dyDescent="0.2">
      <c r="A577" s="14" t="s">
        <v>214</v>
      </c>
      <c r="B577" s="3" t="s">
        <v>215</v>
      </c>
      <c r="C577" s="3">
        <v>11</v>
      </c>
      <c r="D577" s="13" t="s">
        <v>3955</v>
      </c>
      <c r="E577" s="13" t="s">
        <v>216</v>
      </c>
      <c r="F577" s="13" t="s">
        <v>1936</v>
      </c>
      <c r="G577" s="3" t="s">
        <v>1971</v>
      </c>
      <c r="H577" s="12" t="s">
        <v>1972</v>
      </c>
      <c r="I577" s="15" t="s">
        <v>416</v>
      </c>
      <c r="J577" s="44" t="s">
        <v>1973</v>
      </c>
      <c r="K577" s="55" t="s">
        <v>1974</v>
      </c>
      <c r="L577" s="10">
        <v>0</v>
      </c>
      <c r="M577" s="10">
        <v>163533</v>
      </c>
      <c r="N577" s="10">
        <v>75000</v>
      </c>
      <c r="O57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238533</v>
      </c>
      <c r="P577" s="10">
        <v>0</v>
      </c>
      <c r="Q577" s="10">
        <v>40883</v>
      </c>
      <c r="R577" s="10">
        <v>18750</v>
      </c>
      <c r="S577" s="10">
        <f>SUM(Table3[[#This Row],[2nd Apportionment A-G Access Grant Res. Code 7412, PCA 25580]:[2nd Apportionment A-G Learning Loss Mitigation Grant Res. Code 7413, PCA 25635]])</f>
        <v>59633</v>
      </c>
    </row>
    <row r="578" spans="1:19" x14ac:dyDescent="0.2">
      <c r="A578" s="14" t="s">
        <v>214</v>
      </c>
      <c r="B578" s="3" t="s">
        <v>215</v>
      </c>
      <c r="C578" s="3">
        <v>11</v>
      </c>
      <c r="D578" s="13" t="s">
        <v>3956</v>
      </c>
      <c r="E578" s="13" t="s">
        <v>216</v>
      </c>
      <c r="F578" s="13" t="s">
        <v>1910</v>
      </c>
      <c r="G578" s="3" t="s">
        <v>1975</v>
      </c>
      <c r="H578" s="12" t="s">
        <v>1976</v>
      </c>
      <c r="I578" s="15" t="s">
        <v>416</v>
      </c>
      <c r="J578" s="44" t="s">
        <v>1977</v>
      </c>
      <c r="K578" s="55" t="s">
        <v>1978</v>
      </c>
      <c r="L578" s="10">
        <v>75000</v>
      </c>
      <c r="M578" s="10">
        <v>0</v>
      </c>
      <c r="N578" s="10">
        <v>75000</v>
      </c>
      <c r="O57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78" s="10">
        <v>18750</v>
      </c>
      <c r="Q578" s="10">
        <v>0</v>
      </c>
      <c r="R578" s="10">
        <v>18750</v>
      </c>
      <c r="S578" s="10">
        <f>SUM(Table3[[#This Row],[2nd Apportionment A-G Access Grant Res. Code 7412, PCA 25580]:[2nd Apportionment A-G Learning Loss Mitigation Grant Res. Code 7413, PCA 25635]])</f>
        <v>37500</v>
      </c>
    </row>
    <row r="579" spans="1:19" x14ac:dyDescent="0.2">
      <c r="A579" s="14" t="s">
        <v>214</v>
      </c>
      <c r="B579" s="3" t="s">
        <v>215</v>
      </c>
      <c r="C579" s="3">
        <v>11</v>
      </c>
      <c r="D579" s="13" t="s">
        <v>3957</v>
      </c>
      <c r="E579" s="13" t="s">
        <v>216</v>
      </c>
      <c r="F579" s="13" t="s">
        <v>1910</v>
      </c>
      <c r="G579" s="3" t="s">
        <v>1979</v>
      </c>
      <c r="H579" s="12" t="s">
        <v>1980</v>
      </c>
      <c r="I579" s="15" t="s">
        <v>412</v>
      </c>
      <c r="J579" s="44" t="s">
        <v>1910</v>
      </c>
      <c r="K579" s="55" t="s">
        <v>1981</v>
      </c>
      <c r="L579" s="10">
        <v>118602</v>
      </c>
      <c r="M579" s="10">
        <v>0</v>
      </c>
      <c r="N579" s="10">
        <v>75000</v>
      </c>
      <c r="O57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193602</v>
      </c>
      <c r="P579" s="10">
        <v>29650</v>
      </c>
      <c r="Q579" s="10">
        <v>0</v>
      </c>
      <c r="R579" s="10">
        <v>18750</v>
      </c>
      <c r="S579" s="10">
        <f>SUM(Table3[[#This Row],[2nd Apportionment A-G Access Grant Res. Code 7412, PCA 25580]:[2nd Apportionment A-G Learning Loss Mitigation Grant Res. Code 7413, PCA 25635]])</f>
        <v>48400</v>
      </c>
    </row>
    <row r="580" spans="1:19" x14ac:dyDescent="0.2">
      <c r="A580" s="14" t="s">
        <v>214</v>
      </c>
      <c r="B580" s="3" t="s">
        <v>215</v>
      </c>
      <c r="C580" s="3">
        <v>11</v>
      </c>
      <c r="D580" s="13" t="s">
        <v>3958</v>
      </c>
      <c r="E580" s="13" t="s">
        <v>216</v>
      </c>
      <c r="F580" s="13" t="s">
        <v>1910</v>
      </c>
      <c r="G580" s="3" t="s">
        <v>1982</v>
      </c>
      <c r="H580" s="12" t="s">
        <v>1983</v>
      </c>
      <c r="I580" s="15" t="s">
        <v>416</v>
      </c>
      <c r="J580" s="44" t="s">
        <v>1984</v>
      </c>
      <c r="K580" s="55" t="s">
        <v>1985</v>
      </c>
      <c r="L580" s="10">
        <v>75000</v>
      </c>
      <c r="M580" s="10">
        <v>0</v>
      </c>
      <c r="N580" s="10">
        <v>75000</v>
      </c>
      <c r="O58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80" s="10">
        <v>18750</v>
      </c>
      <c r="Q580" s="10">
        <v>0</v>
      </c>
      <c r="R580" s="10">
        <v>18750</v>
      </c>
      <c r="S580" s="10">
        <f>SUM(Table3[[#This Row],[2nd Apportionment A-G Access Grant Res. Code 7412, PCA 25580]:[2nd Apportionment A-G Learning Loss Mitigation Grant Res. Code 7413, PCA 25635]])</f>
        <v>37500</v>
      </c>
    </row>
    <row r="581" spans="1:19" x14ac:dyDescent="0.2">
      <c r="A581" s="14" t="s">
        <v>214</v>
      </c>
      <c r="B581" s="3" t="s">
        <v>215</v>
      </c>
      <c r="C581" s="3">
        <v>11</v>
      </c>
      <c r="D581" s="13" t="s">
        <v>3959</v>
      </c>
      <c r="E581" s="13" t="s">
        <v>216</v>
      </c>
      <c r="F581" s="13" t="s">
        <v>1910</v>
      </c>
      <c r="G581" s="3" t="s">
        <v>1986</v>
      </c>
      <c r="H581" s="12" t="s">
        <v>1987</v>
      </c>
      <c r="I581" s="15" t="s">
        <v>416</v>
      </c>
      <c r="J581" s="44" t="s">
        <v>1988</v>
      </c>
      <c r="K581" s="55" t="s">
        <v>1989</v>
      </c>
      <c r="L581" s="10">
        <v>9907</v>
      </c>
      <c r="M581" s="10">
        <v>0</v>
      </c>
      <c r="N581" s="10">
        <v>3714</v>
      </c>
      <c r="O58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13621</v>
      </c>
      <c r="P581" s="10">
        <v>2477</v>
      </c>
      <c r="Q581" s="10">
        <v>0</v>
      </c>
      <c r="R581" s="10">
        <v>928</v>
      </c>
      <c r="S581" s="10">
        <f>SUM(Table3[[#This Row],[2nd Apportionment A-G Access Grant Res. Code 7412, PCA 25580]:[2nd Apportionment A-G Learning Loss Mitigation Grant Res. Code 7413, PCA 25635]])</f>
        <v>3405</v>
      </c>
    </row>
    <row r="582" spans="1:19" x14ac:dyDescent="0.2">
      <c r="A582" s="14" t="s">
        <v>214</v>
      </c>
      <c r="B582" s="3" t="s">
        <v>215</v>
      </c>
      <c r="C582" s="3">
        <v>11</v>
      </c>
      <c r="D582" s="13" t="s">
        <v>3960</v>
      </c>
      <c r="E582" s="13" t="s">
        <v>216</v>
      </c>
      <c r="F582" s="13" t="s">
        <v>1910</v>
      </c>
      <c r="G582" s="3" t="s">
        <v>1990</v>
      </c>
      <c r="H582" s="12" t="s">
        <v>1991</v>
      </c>
      <c r="I582" s="15" t="s">
        <v>416</v>
      </c>
      <c r="J582" s="44" t="s">
        <v>1992</v>
      </c>
      <c r="K582" s="55" t="s">
        <v>1993</v>
      </c>
      <c r="L582" s="10">
        <v>8775</v>
      </c>
      <c r="M582" s="10">
        <v>0</v>
      </c>
      <c r="N582" s="10">
        <v>3290</v>
      </c>
      <c r="O58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12065</v>
      </c>
      <c r="P582" s="10">
        <v>2194</v>
      </c>
      <c r="Q582" s="10">
        <v>0</v>
      </c>
      <c r="R582" s="10">
        <v>822</v>
      </c>
      <c r="S582" s="10">
        <f>SUM(Table3[[#This Row],[2nd Apportionment A-G Access Grant Res. Code 7412, PCA 25580]:[2nd Apportionment A-G Learning Loss Mitigation Grant Res. Code 7413, PCA 25635]])</f>
        <v>3016</v>
      </c>
    </row>
    <row r="583" spans="1:19" x14ac:dyDescent="0.2">
      <c r="A583" s="14" t="s">
        <v>214</v>
      </c>
      <c r="B583" s="3" t="s">
        <v>215</v>
      </c>
      <c r="C583" s="3">
        <v>11</v>
      </c>
      <c r="D583" s="13" t="s">
        <v>3961</v>
      </c>
      <c r="E583" s="13" t="s">
        <v>216</v>
      </c>
      <c r="F583" s="13" t="s">
        <v>1910</v>
      </c>
      <c r="G583" s="3" t="s">
        <v>1994</v>
      </c>
      <c r="H583" s="12" t="s">
        <v>1995</v>
      </c>
      <c r="I583" s="15" t="s">
        <v>416</v>
      </c>
      <c r="J583" s="44" t="s">
        <v>1996</v>
      </c>
      <c r="K583" s="55" t="s">
        <v>1997</v>
      </c>
      <c r="L583" s="10">
        <v>21230</v>
      </c>
      <c r="M583" s="10">
        <v>0</v>
      </c>
      <c r="N583" s="10">
        <v>7959</v>
      </c>
      <c r="O58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29189</v>
      </c>
      <c r="P583" s="10">
        <v>5307</v>
      </c>
      <c r="Q583" s="10">
        <v>0</v>
      </c>
      <c r="R583" s="10">
        <v>1990</v>
      </c>
      <c r="S583" s="10">
        <f>SUM(Table3[[#This Row],[2nd Apportionment A-G Access Grant Res. Code 7412, PCA 25580]:[2nd Apportionment A-G Learning Loss Mitigation Grant Res. Code 7413, PCA 25635]])</f>
        <v>7297</v>
      </c>
    </row>
    <row r="584" spans="1:19" x14ac:dyDescent="0.2">
      <c r="A584" s="14" t="s">
        <v>214</v>
      </c>
      <c r="B584" s="3" t="s">
        <v>215</v>
      </c>
      <c r="C584" s="3">
        <v>11</v>
      </c>
      <c r="D584" s="13" t="s">
        <v>3962</v>
      </c>
      <c r="E584" s="13" t="s">
        <v>216</v>
      </c>
      <c r="F584" s="13" t="s">
        <v>217</v>
      </c>
      <c r="G584" s="3" t="s">
        <v>1998</v>
      </c>
      <c r="H584" s="12" t="s">
        <v>1999</v>
      </c>
      <c r="I584" s="15" t="s">
        <v>416</v>
      </c>
      <c r="J584" s="44" t="s">
        <v>2000</v>
      </c>
      <c r="K584" s="55" t="s">
        <v>2001</v>
      </c>
      <c r="L584" s="10">
        <v>75000</v>
      </c>
      <c r="M584" s="10">
        <v>0</v>
      </c>
      <c r="N584" s="10">
        <v>75000</v>
      </c>
      <c r="O58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84" s="10">
        <v>18750</v>
      </c>
      <c r="Q584" s="10">
        <v>0</v>
      </c>
      <c r="R584" s="10">
        <v>18750</v>
      </c>
      <c r="S584" s="10">
        <f>SUM(Table3[[#This Row],[2nd Apportionment A-G Access Grant Res. Code 7412, PCA 25580]:[2nd Apportionment A-G Learning Loss Mitigation Grant Res. Code 7413, PCA 25635]])</f>
        <v>37500</v>
      </c>
    </row>
    <row r="585" spans="1:19" x14ac:dyDescent="0.2">
      <c r="A585" s="14" t="s">
        <v>214</v>
      </c>
      <c r="B585" s="3" t="s">
        <v>215</v>
      </c>
      <c r="C585" s="3">
        <v>11</v>
      </c>
      <c r="D585" s="13" t="s">
        <v>3963</v>
      </c>
      <c r="E585" s="13" t="s">
        <v>216</v>
      </c>
      <c r="F585" s="13" t="s">
        <v>1916</v>
      </c>
      <c r="G585" s="3" t="s">
        <v>2002</v>
      </c>
      <c r="H585" s="12" t="s">
        <v>2003</v>
      </c>
      <c r="I585" s="15" t="s">
        <v>416</v>
      </c>
      <c r="J585" s="44" t="s">
        <v>2004</v>
      </c>
      <c r="K585" s="55" t="s">
        <v>2005</v>
      </c>
      <c r="L585" s="10">
        <v>0</v>
      </c>
      <c r="M585" s="10">
        <v>0</v>
      </c>
      <c r="N585" s="10">
        <v>21436</v>
      </c>
      <c r="O58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21436</v>
      </c>
      <c r="P585" s="10">
        <v>0</v>
      </c>
      <c r="Q585" s="10">
        <v>0</v>
      </c>
      <c r="R585" s="10">
        <v>5359</v>
      </c>
      <c r="S585" s="10">
        <f>SUM(Table3[[#This Row],[2nd Apportionment A-G Access Grant Res. Code 7412, PCA 25580]:[2nd Apportionment A-G Learning Loss Mitigation Grant Res. Code 7413, PCA 25635]])</f>
        <v>5359</v>
      </c>
    </row>
    <row r="586" spans="1:19" x14ac:dyDescent="0.2">
      <c r="A586" s="14" t="s">
        <v>221</v>
      </c>
      <c r="B586" s="3" t="s">
        <v>3964</v>
      </c>
      <c r="C586" s="3">
        <v>52</v>
      </c>
      <c r="D586" s="13" t="s">
        <v>3965</v>
      </c>
      <c r="E586" s="13" t="s">
        <v>222</v>
      </c>
      <c r="F586" s="13" t="s">
        <v>223</v>
      </c>
      <c r="G586" s="3" t="s">
        <v>10</v>
      </c>
      <c r="H586" s="12" t="s">
        <v>396</v>
      </c>
      <c r="I586" s="15" t="s">
        <v>396</v>
      </c>
      <c r="J586" s="44" t="s">
        <v>223</v>
      </c>
      <c r="K586" s="55" t="s">
        <v>224</v>
      </c>
      <c r="L586" s="10">
        <v>140398</v>
      </c>
      <c r="M586" s="10">
        <v>0</v>
      </c>
      <c r="N586" s="10">
        <v>75000</v>
      </c>
      <c r="O58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215398</v>
      </c>
      <c r="P586" s="10">
        <v>35099</v>
      </c>
      <c r="Q586" s="10">
        <v>0</v>
      </c>
      <c r="R586" s="10">
        <v>18750</v>
      </c>
      <c r="S586" s="10">
        <f>SUM(Table3[[#This Row],[2nd Apportionment A-G Access Grant Res. Code 7412, PCA 25580]:[2nd Apportionment A-G Learning Loss Mitigation Grant Res. Code 7413, PCA 25635]])</f>
        <v>53849</v>
      </c>
    </row>
    <row r="587" spans="1:19" x14ac:dyDescent="0.2">
      <c r="A587" s="14" t="s">
        <v>221</v>
      </c>
      <c r="B587" s="3" t="s">
        <v>3964</v>
      </c>
      <c r="C587" s="3">
        <v>52</v>
      </c>
      <c r="D587" s="13" t="s">
        <v>3966</v>
      </c>
      <c r="E587" s="13" t="s">
        <v>222</v>
      </c>
      <c r="F587" s="13" t="s">
        <v>2006</v>
      </c>
      <c r="G587" s="3" t="s">
        <v>10</v>
      </c>
      <c r="H587" s="12" t="s">
        <v>396</v>
      </c>
      <c r="I587" s="15" t="s">
        <v>396</v>
      </c>
      <c r="J587" s="44" t="s">
        <v>2006</v>
      </c>
      <c r="K587" s="55" t="s">
        <v>2007</v>
      </c>
      <c r="L587" s="10">
        <v>2832017</v>
      </c>
      <c r="M587" s="10">
        <v>0</v>
      </c>
      <c r="N587" s="10">
        <v>1061711</v>
      </c>
      <c r="O58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3893728</v>
      </c>
      <c r="P587" s="10">
        <v>708004</v>
      </c>
      <c r="Q587" s="10">
        <v>0</v>
      </c>
      <c r="R587" s="10">
        <v>265428</v>
      </c>
      <c r="S587" s="10">
        <f>SUM(Table3[[#This Row],[2nd Apportionment A-G Access Grant Res. Code 7412, PCA 25580]:[2nd Apportionment A-G Learning Loss Mitigation Grant Res. Code 7413, PCA 25635]])</f>
        <v>973432</v>
      </c>
    </row>
    <row r="588" spans="1:19" x14ac:dyDescent="0.2">
      <c r="A588" s="14" t="s">
        <v>221</v>
      </c>
      <c r="B588" s="3" t="s">
        <v>3964</v>
      </c>
      <c r="C588" s="3">
        <v>52</v>
      </c>
      <c r="D588" s="13" t="s">
        <v>3967</v>
      </c>
      <c r="E588" s="13" t="s">
        <v>222</v>
      </c>
      <c r="F588" s="13" t="s">
        <v>2008</v>
      </c>
      <c r="G588" s="3" t="s">
        <v>10</v>
      </c>
      <c r="H588" s="12" t="s">
        <v>396</v>
      </c>
      <c r="I588" s="15" t="s">
        <v>396</v>
      </c>
      <c r="J588" s="44" t="s">
        <v>2008</v>
      </c>
      <c r="K588" s="55" t="s">
        <v>2009</v>
      </c>
      <c r="L588" s="10">
        <v>524511</v>
      </c>
      <c r="M588" s="10">
        <v>0</v>
      </c>
      <c r="N588" s="10">
        <v>196637</v>
      </c>
      <c r="O58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721148</v>
      </c>
      <c r="P588" s="10">
        <v>131128</v>
      </c>
      <c r="Q588" s="10">
        <v>0</v>
      </c>
      <c r="R588" s="10">
        <v>49159</v>
      </c>
      <c r="S588" s="10">
        <f>SUM(Table3[[#This Row],[2nd Apportionment A-G Access Grant Res. Code 7412, PCA 25580]:[2nd Apportionment A-G Learning Loss Mitigation Grant Res. Code 7413, PCA 25635]])</f>
        <v>180287</v>
      </c>
    </row>
    <row r="589" spans="1:19" x14ac:dyDescent="0.2">
      <c r="A589" s="14" t="s">
        <v>221</v>
      </c>
      <c r="B589" s="3" t="s">
        <v>3964</v>
      </c>
      <c r="C589" s="3">
        <v>52</v>
      </c>
      <c r="D589" s="13" t="s">
        <v>3968</v>
      </c>
      <c r="E589" s="13" t="s">
        <v>222</v>
      </c>
      <c r="F589" s="13" t="s">
        <v>225</v>
      </c>
      <c r="G589" s="3" t="s">
        <v>10</v>
      </c>
      <c r="H589" s="12" t="s">
        <v>396</v>
      </c>
      <c r="I589" s="15" t="s">
        <v>396</v>
      </c>
      <c r="J589" s="44" t="s">
        <v>225</v>
      </c>
      <c r="K589" s="55" t="s">
        <v>226</v>
      </c>
      <c r="L589" s="10">
        <v>300893</v>
      </c>
      <c r="M589" s="10">
        <v>0</v>
      </c>
      <c r="N589" s="10">
        <v>112804</v>
      </c>
      <c r="O58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413697</v>
      </c>
      <c r="P589" s="10">
        <v>75223</v>
      </c>
      <c r="Q589" s="10">
        <v>0</v>
      </c>
      <c r="R589" s="10">
        <v>28201</v>
      </c>
      <c r="S589" s="10">
        <f>SUM(Table3[[#This Row],[2nd Apportionment A-G Access Grant Res. Code 7412, PCA 25580]:[2nd Apportionment A-G Learning Loss Mitigation Grant Res. Code 7413, PCA 25635]])</f>
        <v>103424</v>
      </c>
    </row>
    <row r="590" spans="1:19" x14ac:dyDescent="0.2">
      <c r="A590" s="14" t="s">
        <v>221</v>
      </c>
      <c r="B590" s="3" t="s">
        <v>3964</v>
      </c>
      <c r="C590" s="3">
        <v>52</v>
      </c>
      <c r="D590" s="13" t="s">
        <v>3969</v>
      </c>
      <c r="E590" s="13" t="s">
        <v>222</v>
      </c>
      <c r="F590" s="13" t="s">
        <v>227</v>
      </c>
      <c r="G590" s="3" t="s">
        <v>10</v>
      </c>
      <c r="H590" s="12" t="s">
        <v>396</v>
      </c>
      <c r="I590" s="15" t="s">
        <v>396</v>
      </c>
      <c r="J590" s="44" t="s">
        <v>227</v>
      </c>
      <c r="K590" s="55" t="s">
        <v>228</v>
      </c>
      <c r="L590" s="10">
        <v>100769</v>
      </c>
      <c r="M590" s="10">
        <v>0</v>
      </c>
      <c r="N590" s="10">
        <v>75000</v>
      </c>
      <c r="O59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175769</v>
      </c>
      <c r="P590" s="10">
        <v>25192</v>
      </c>
      <c r="Q590" s="10">
        <v>0</v>
      </c>
      <c r="R590" s="10">
        <v>18750</v>
      </c>
      <c r="S590" s="10">
        <f>SUM(Table3[[#This Row],[2nd Apportionment A-G Access Grant Res. Code 7412, PCA 25580]:[2nd Apportionment A-G Learning Loss Mitigation Grant Res. Code 7413, PCA 25635]])</f>
        <v>43942</v>
      </c>
    </row>
    <row r="591" spans="1:19" x14ac:dyDescent="0.2">
      <c r="A591" s="14" t="s">
        <v>221</v>
      </c>
      <c r="B591" s="3" t="s">
        <v>3964</v>
      </c>
      <c r="C591" s="3">
        <v>52</v>
      </c>
      <c r="D591" s="13" t="s">
        <v>3970</v>
      </c>
      <c r="E591" s="13" t="s">
        <v>222</v>
      </c>
      <c r="F591" s="13" t="s">
        <v>2010</v>
      </c>
      <c r="G591" s="3" t="s">
        <v>10</v>
      </c>
      <c r="H591" s="12" t="s">
        <v>396</v>
      </c>
      <c r="I591" s="15" t="s">
        <v>396</v>
      </c>
      <c r="J591" s="44" t="s">
        <v>2010</v>
      </c>
      <c r="K591" s="55" t="s">
        <v>2011</v>
      </c>
      <c r="L591" s="10">
        <v>2307790</v>
      </c>
      <c r="M591" s="10">
        <v>0</v>
      </c>
      <c r="N591" s="10">
        <v>865181</v>
      </c>
      <c r="O59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3172971</v>
      </c>
      <c r="P591" s="10">
        <v>576947</v>
      </c>
      <c r="Q591" s="10">
        <v>0</v>
      </c>
      <c r="R591" s="10">
        <v>216295</v>
      </c>
      <c r="S591" s="10">
        <f>SUM(Table3[[#This Row],[2nd Apportionment A-G Access Grant Res. Code 7412, PCA 25580]:[2nd Apportionment A-G Learning Loss Mitigation Grant Res. Code 7413, PCA 25635]])</f>
        <v>793242</v>
      </c>
    </row>
    <row r="592" spans="1:19" x14ac:dyDescent="0.2">
      <c r="A592" s="14" t="s">
        <v>221</v>
      </c>
      <c r="B592" s="3" t="s">
        <v>3964</v>
      </c>
      <c r="C592" s="3">
        <v>52</v>
      </c>
      <c r="D592" s="13" t="s">
        <v>3971</v>
      </c>
      <c r="E592" s="13" t="s">
        <v>222</v>
      </c>
      <c r="F592" s="13" t="s">
        <v>2012</v>
      </c>
      <c r="G592" s="3" t="s">
        <v>10</v>
      </c>
      <c r="H592" s="12" t="s">
        <v>396</v>
      </c>
      <c r="I592" s="15" t="s">
        <v>396</v>
      </c>
      <c r="J592" s="44" t="s">
        <v>2012</v>
      </c>
      <c r="K592" s="55" t="s">
        <v>2013</v>
      </c>
      <c r="L592" s="10">
        <v>1485783</v>
      </c>
      <c r="M592" s="10">
        <v>0</v>
      </c>
      <c r="N592" s="10">
        <v>557014</v>
      </c>
      <c r="O59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2042797</v>
      </c>
      <c r="P592" s="10">
        <v>371446</v>
      </c>
      <c r="Q592" s="10">
        <v>0</v>
      </c>
      <c r="R592" s="10">
        <v>139253</v>
      </c>
      <c r="S592" s="10">
        <f>SUM(Table3[[#This Row],[2nd Apportionment A-G Access Grant Res. Code 7412, PCA 25580]:[2nd Apportionment A-G Learning Loss Mitigation Grant Res. Code 7413, PCA 25635]])</f>
        <v>510699</v>
      </c>
    </row>
    <row r="593" spans="1:19" x14ac:dyDescent="0.2">
      <c r="A593" s="14" t="s">
        <v>221</v>
      </c>
      <c r="B593" s="3" t="s">
        <v>3964</v>
      </c>
      <c r="C593" s="3">
        <v>52</v>
      </c>
      <c r="D593" s="13" t="s">
        <v>3972</v>
      </c>
      <c r="E593" s="13" t="s">
        <v>222</v>
      </c>
      <c r="F593" s="13" t="s">
        <v>230</v>
      </c>
      <c r="G593" s="3" t="s">
        <v>10</v>
      </c>
      <c r="H593" s="12" t="s">
        <v>396</v>
      </c>
      <c r="I593" s="15" t="s">
        <v>396</v>
      </c>
      <c r="J593" s="44" t="s">
        <v>230</v>
      </c>
      <c r="K593" s="55" t="s">
        <v>231</v>
      </c>
      <c r="L593" s="10">
        <v>265510</v>
      </c>
      <c r="M593" s="10">
        <v>0</v>
      </c>
      <c r="N593" s="10">
        <v>99539</v>
      </c>
      <c r="O59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365049</v>
      </c>
      <c r="P593" s="10">
        <v>66377</v>
      </c>
      <c r="Q593" s="10">
        <v>0</v>
      </c>
      <c r="R593" s="10">
        <v>24885</v>
      </c>
      <c r="S593" s="10">
        <f>SUM(Table3[[#This Row],[2nd Apportionment A-G Access Grant Res. Code 7412, PCA 25580]:[2nd Apportionment A-G Learning Loss Mitigation Grant Res. Code 7413, PCA 25635]])</f>
        <v>91262</v>
      </c>
    </row>
    <row r="594" spans="1:19" x14ac:dyDescent="0.2">
      <c r="A594" s="14" t="s">
        <v>221</v>
      </c>
      <c r="B594" s="3" t="s">
        <v>3964</v>
      </c>
      <c r="C594" s="3">
        <v>52</v>
      </c>
      <c r="D594" s="13" t="s">
        <v>3973</v>
      </c>
      <c r="E594" s="13" t="s">
        <v>222</v>
      </c>
      <c r="F594" s="13" t="s">
        <v>232</v>
      </c>
      <c r="G594" s="3" t="s">
        <v>10</v>
      </c>
      <c r="H594" s="12" t="s">
        <v>396</v>
      </c>
      <c r="I594" s="15" t="s">
        <v>396</v>
      </c>
      <c r="J594" s="44" t="s">
        <v>232</v>
      </c>
      <c r="K594" s="55" t="s">
        <v>233</v>
      </c>
      <c r="L594" s="10">
        <v>571499</v>
      </c>
      <c r="M594" s="10">
        <v>0</v>
      </c>
      <c r="N594" s="10">
        <v>214252</v>
      </c>
      <c r="O59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785751</v>
      </c>
      <c r="P594" s="10">
        <v>142875</v>
      </c>
      <c r="Q594" s="10">
        <v>0</v>
      </c>
      <c r="R594" s="10">
        <v>53563</v>
      </c>
      <c r="S594" s="10">
        <f>SUM(Table3[[#This Row],[2nd Apportionment A-G Access Grant Res. Code 7412, PCA 25580]:[2nd Apportionment A-G Learning Loss Mitigation Grant Res. Code 7413, PCA 25635]])</f>
        <v>196438</v>
      </c>
    </row>
    <row r="595" spans="1:19" x14ac:dyDescent="0.2">
      <c r="A595" s="14" t="s">
        <v>221</v>
      </c>
      <c r="B595" s="3" t="s">
        <v>3964</v>
      </c>
      <c r="C595" s="3">
        <v>52</v>
      </c>
      <c r="D595" s="13" t="s">
        <v>3974</v>
      </c>
      <c r="E595" s="13" t="s">
        <v>222</v>
      </c>
      <c r="F595" s="13" t="s">
        <v>2014</v>
      </c>
      <c r="G595" s="3" t="s">
        <v>10</v>
      </c>
      <c r="H595" s="12" t="s">
        <v>396</v>
      </c>
      <c r="I595" s="15" t="s">
        <v>396</v>
      </c>
      <c r="J595" s="44" t="s">
        <v>2014</v>
      </c>
      <c r="K595" s="55" t="s">
        <v>2015</v>
      </c>
      <c r="L595" s="10">
        <v>1658450</v>
      </c>
      <c r="M595" s="10">
        <v>0</v>
      </c>
      <c r="N595" s="10">
        <v>621746</v>
      </c>
      <c r="O59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2280196</v>
      </c>
      <c r="P595" s="10">
        <v>414612</v>
      </c>
      <c r="Q595" s="10">
        <v>0</v>
      </c>
      <c r="R595" s="10">
        <v>155436</v>
      </c>
      <c r="S595" s="10">
        <f>SUM(Table3[[#This Row],[2nd Apportionment A-G Access Grant Res. Code 7412, PCA 25580]:[2nd Apportionment A-G Learning Loss Mitigation Grant Res. Code 7413, PCA 25635]])</f>
        <v>570048</v>
      </c>
    </row>
    <row r="596" spans="1:19" x14ac:dyDescent="0.2">
      <c r="A596" s="14" t="s">
        <v>221</v>
      </c>
      <c r="B596" s="3" t="s">
        <v>3964</v>
      </c>
      <c r="C596" s="3">
        <v>52</v>
      </c>
      <c r="D596" s="13" t="s">
        <v>3975</v>
      </c>
      <c r="E596" s="13" t="s">
        <v>222</v>
      </c>
      <c r="F596" s="13" t="s">
        <v>232</v>
      </c>
      <c r="G596" s="3" t="s">
        <v>2016</v>
      </c>
      <c r="H596" s="12" t="s">
        <v>2017</v>
      </c>
      <c r="I596" s="15" t="s">
        <v>416</v>
      </c>
      <c r="J596" s="44" t="s">
        <v>2018</v>
      </c>
      <c r="K596" s="55" t="s">
        <v>2019</v>
      </c>
      <c r="L596" s="10">
        <v>0</v>
      </c>
      <c r="M596" s="10">
        <v>107117</v>
      </c>
      <c r="N596" s="10">
        <v>15918</v>
      </c>
      <c r="O59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123035</v>
      </c>
      <c r="P596" s="10">
        <v>0</v>
      </c>
      <c r="Q596" s="10">
        <v>26779</v>
      </c>
      <c r="R596" s="10">
        <v>3979</v>
      </c>
      <c r="S596" s="10">
        <f>SUM(Table3[[#This Row],[2nd Apportionment A-G Access Grant Res. Code 7412, PCA 25580]:[2nd Apportionment A-G Learning Loss Mitigation Grant Res. Code 7413, PCA 25635]])</f>
        <v>30758</v>
      </c>
    </row>
    <row r="597" spans="1:19" x14ac:dyDescent="0.2">
      <c r="A597" s="14" t="s">
        <v>221</v>
      </c>
      <c r="B597" s="3" t="s">
        <v>3964</v>
      </c>
      <c r="C597" s="3">
        <v>52</v>
      </c>
      <c r="D597" s="13" t="s">
        <v>3976</v>
      </c>
      <c r="E597" s="13" t="s">
        <v>222</v>
      </c>
      <c r="F597" s="13" t="s">
        <v>2006</v>
      </c>
      <c r="G597" s="3" t="s">
        <v>2020</v>
      </c>
      <c r="H597" s="12" t="s">
        <v>2021</v>
      </c>
      <c r="I597" s="15" t="s">
        <v>412</v>
      </c>
      <c r="J597" s="44" t="s">
        <v>2006</v>
      </c>
      <c r="K597" s="55" t="s">
        <v>2022</v>
      </c>
      <c r="L597" s="10">
        <v>23777</v>
      </c>
      <c r="M597" s="10">
        <v>0</v>
      </c>
      <c r="N597" s="10">
        <v>8914</v>
      </c>
      <c r="O59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32691</v>
      </c>
      <c r="P597" s="10">
        <v>5944</v>
      </c>
      <c r="Q597" s="10">
        <v>0</v>
      </c>
      <c r="R597" s="10">
        <v>2228</v>
      </c>
      <c r="S597" s="10">
        <f>SUM(Table3[[#This Row],[2nd Apportionment A-G Access Grant Res. Code 7412, PCA 25580]:[2nd Apportionment A-G Learning Loss Mitigation Grant Res. Code 7413, PCA 25635]])</f>
        <v>8172</v>
      </c>
    </row>
    <row r="598" spans="1:19" x14ac:dyDescent="0.2">
      <c r="A598" s="14" t="s">
        <v>221</v>
      </c>
      <c r="B598" s="3" t="s">
        <v>3964</v>
      </c>
      <c r="C598" s="3">
        <v>52</v>
      </c>
      <c r="D598" s="13" t="s">
        <v>3977</v>
      </c>
      <c r="E598" s="13" t="s">
        <v>222</v>
      </c>
      <c r="F598" s="13" t="s">
        <v>2012</v>
      </c>
      <c r="G598" s="3" t="s">
        <v>2023</v>
      </c>
      <c r="H598" s="12" t="s">
        <v>2024</v>
      </c>
      <c r="I598" s="15" t="s">
        <v>416</v>
      </c>
      <c r="J598" s="44" t="s">
        <v>2025</v>
      </c>
      <c r="K598" s="55" t="s">
        <v>2026</v>
      </c>
      <c r="L598" s="10">
        <v>162760</v>
      </c>
      <c r="M598" s="10">
        <v>0</v>
      </c>
      <c r="N598" s="10">
        <v>61018</v>
      </c>
      <c r="O59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223778</v>
      </c>
      <c r="P598" s="10">
        <v>40690</v>
      </c>
      <c r="Q598" s="10">
        <v>0</v>
      </c>
      <c r="R598" s="10">
        <v>15254</v>
      </c>
      <c r="S598" s="10">
        <f>SUM(Table3[[#This Row],[2nd Apportionment A-G Access Grant Res. Code 7412, PCA 25580]:[2nd Apportionment A-G Learning Loss Mitigation Grant Res. Code 7413, PCA 25635]])</f>
        <v>55944</v>
      </c>
    </row>
    <row r="599" spans="1:19" x14ac:dyDescent="0.2">
      <c r="A599" s="14" t="s">
        <v>221</v>
      </c>
      <c r="B599" s="3" t="s">
        <v>3964</v>
      </c>
      <c r="C599" s="3">
        <v>52</v>
      </c>
      <c r="D599" s="13" t="s">
        <v>3978</v>
      </c>
      <c r="E599" s="13" t="s">
        <v>222</v>
      </c>
      <c r="F599" s="13" t="s">
        <v>2012</v>
      </c>
      <c r="G599" s="3" t="s">
        <v>2027</v>
      </c>
      <c r="H599" s="12" t="s">
        <v>2028</v>
      </c>
      <c r="I599" s="15" t="s">
        <v>416</v>
      </c>
      <c r="J599" s="44" t="s">
        <v>2029</v>
      </c>
      <c r="K599" s="55" t="s">
        <v>2030</v>
      </c>
      <c r="L599" s="10">
        <v>578575</v>
      </c>
      <c r="M599" s="10">
        <v>0</v>
      </c>
      <c r="N599" s="10">
        <v>216905</v>
      </c>
      <c r="O59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795480</v>
      </c>
      <c r="P599" s="10">
        <v>144644</v>
      </c>
      <c r="Q599" s="10">
        <v>0</v>
      </c>
      <c r="R599" s="10">
        <v>54226</v>
      </c>
      <c r="S599" s="10">
        <f>SUM(Table3[[#This Row],[2nd Apportionment A-G Access Grant Res. Code 7412, PCA 25580]:[2nd Apportionment A-G Learning Loss Mitigation Grant Res. Code 7413, PCA 25635]])</f>
        <v>198870</v>
      </c>
    </row>
    <row r="600" spans="1:19" x14ac:dyDescent="0.2">
      <c r="A600" s="14" t="s">
        <v>221</v>
      </c>
      <c r="B600" s="3" t="s">
        <v>3964</v>
      </c>
      <c r="C600" s="3">
        <v>52</v>
      </c>
      <c r="D600" s="13" t="s">
        <v>3979</v>
      </c>
      <c r="E600" s="13" t="s">
        <v>222</v>
      </c>
      <c r="F600" s="13" t="s">
        <v>2012</v>
      </c>
      <c r="G600" s="3" t="s">
        <v>2031</v>
      </c>
      <c r="H600" s="12" t="s">
        <v>2032</v>
      </c>
      <c r="I600" s="15" t="s">
        <v>412</v>
      </c>
      <c r="J600" s="44" t="s">
        <v>2012</v>
      </c>
      <c r="K600" s="55" t="s">
        <v>2033</v>
      </c>
      <c r="L600" s="10">
        <v>20946</v>
      </c>
      <c r="M600" s="10">
        <v>0</v>
      </c>
      <c r="N600" s="10">
        <v>7853</v>
      </c>
      <c r="O60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28799</v>
      </c>
      <c r="P600" s="10">
        <v>5236</v>
      </c>
      <c r="Q600" s="10">
        <v>0</v>
      </c>
      <c r="R600" s="10">
        <v>1963</v>
      </c>
      <c r="S600" s="10">
        <f>SUM(Table3[[#This Row],[2nd Apportionment A-G Access Grant Res. Code 7412, PCA 25580]:[2nd Apportionment A-G Learning Loss Mitigation Grant Res. Code 7413, PCA 25635]])</f>
        <v>7199</v>
      </c>
    </row>
    <row r="601" spans="1:19" x14ac:dyDescent="0.2">
      <c r="A601" s="14" t="s">
        <v>221</v>
      </c>
      <c r="B601" s="3" t="s">
        <v>3964</v>
      </c>
      <c r="C601" s="3">
        <v>52</v>
      </c>
      <c r="D601" s="13" t="s">
        <v>3980</v>
      </c>
      <c r="E601" s="13" t="s">
        <v>222</v>
      </c>
      <c r="F601" s="13" t="s">
        <v>2014</v>
      </c>
      <c r="G601" s="3" t="s">
        <v>2034</v>
      </c>
      <c r="H601" s="12" t="s">
        <v>2035</v>
      </c>
      <c r="I601" s="15" t="s">
        <v>416</v>
      </c>
      <c r="J601" s="44" t="s">
        <v>2036</v>
      </c>
      <c r="K601" s="55" t="s">
        <v>2037</v>
      </c>
      <c r="L601" s="10">
        <v>99354</v>
      </c>
      <c r="M601" s="10">
        <v>0</v>
      </c>
      <c r="N601" s="10">
        <v>75000</v>
      </c>
      <c r="O60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174354</v>
      </c>
      <c r="P601" s="10">
        <v>24838</v>
      </c>
      <c r="Q601" s="10">
        <v>0</v>
      </c>
      <c r="R601" s="10">
        <v>18750</v>
      </c>
      <c r="S601" s="10">
        <f>SUM(Table3[[#This Row],[2nd Apportionment A-G Access Grant Res. Code 7412, PCA 25580]:[2nd Apportionment A-G Learning Loss Mitigation Grant Res. Code 7413, PCA 25635]])</f>
        <v>43588</v>
      </c>
    </row>
    <row r="602" spans="1:19" x14ac:dyDescent="0.2">
      <c r="A602" s="14" t="s">
        <v>221</v>
      </c>
      <c r="B602" s="3" t="s">
        <v>3964</v>
      </c>
      <c r="C602" s="3">
        <v>52</v>
      </c>
      <c r="D602" s="13" t="s">
        <v>3981</v>
      </c>
      <c r="E602" s="13" t="s">
        <v>222</v>
      </c>
      <c r="F602" s="13" t="s">
        <v>2010</v>
      </c>
      <c r="G602" s="3" t="s">
        <v>2038</v>
      </c>
      <c r="H602" s="12" t="s">
        <v>2039</v>
      </c>
      <c r="I602" s="15" t="s">
        <v>412</v>
      </c>
      <c r="J602" s="44" t="s">
        <v>2010</v>
      </c>
      <c r="K602" s="55" t="s">
        <v>2040</v>
      </c>
      <c r="L602" s="10">
        <v>75000</v>
      </c>
      <c r="M602" s="10">
        <v>0</v>
      </c>
      <c r="N602" s="10">
        <v>75000</v>
      </c>
      <c r="O60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02" s="10">
        <v>18750</v>
      </c>
      <c r="Q602" s="10">
        <v>0</v>
      </c>
      <c r="R602" s="10">
        <v>18750</v>
      </c>
      <c r="S602" s="10">
        <f>SUM(Table3[[#This Row],[2nd Apportionment A-G Access Grant Res. Code 7412, PCA 25580]:[2nd Apportionment A-G Learning Loss Mitigation Grant Res. Code 7413, PCA 25635]])</f>
        <v>37500</v>
      </c>
    </row>
    <row r="603" spans="1:19" x14ac:dyDescent="0.2">
      <c r="A603" s="14" t="s">
        <v>221</v>
      </c>
      <c r="B603" s="3" t="s">
        <v>3964</v>
      </c>
      <c r="C603" s="3">
        <v>52</v>
      </c>
      <c r="D603" s="13" t="s">
        <v>3982</v>
      </c>
      <c r="E603" s="13" t="s">
        <v>222</v>
      </c>
      <c r="F603" s="13" t="s">
        <v>2010</v>
      </c>
      <c r="G603" s="3" t="s">
        <v>2041</v>
      </c>
      <c r="H603" s="12" t="s">
        <v>2042</v>
      </c>
      <c r="I603" s="15" t="s">
        <v>412</v>
      </c>
      <c r="J603" s="44" t="s">
        <v>2010</v>
      </c>
      <c r="K603" s="55" t="s">
        <v>2043</v>
      </c>
      <c r="L603" s="10">
        <v>75000</v>
      </c>
      <c r="M603" s="10">
        <v>0</v>
      </c>
      <c r="N603" s="10">
        <v>75000</v>
      </c>
      <c r="O60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03" s="10">
        <v>18750</v>
      </c>
      <c r="Q603" s="10">
        <v>0</v>
      </c>
      <c r="R603" s="10">
        <v>18750</v>
      </c>
      <c r="S603" s="10">
        <f>SUM(Table3[[#This Row],[2nd Apportionment A-G Access Grant Res. Code 7412, PCA 25580]:[2nd Apportionment A-G Learning Loss Mitigation Grant Res. Code 7413, PCA 25635]])</f>
        <v>37500</v>
      </c>
    </row>
    <row r="604" spans="1:19" ht="30" x14ac:dyDescent="0.2">
      <c r="A604" s="14" t="s">
        <v>221</v>
      </c>
      <c r="B604" s="3" t="s">
        <v>3964</v>
      </c>
      <c r="C604" s="3">
        <v>52</v>
      </c>
      <c r="D604" s="13" t="s">
        <v>3983</v>
      </c>
      <c r="E604" s="13" t="s">
        <v>222</v>
      </c>
      <c r="F604" s="13" t="s">
        <v>2010</v>
      </c>
      <c r="G604" s="3" t="s">
        <v>2044</v>
      </c>
      <c r="H604" s="12" t="s">
        <v>2045</v>
      </c>
      <c r="I604" s="15" t="s">
        <v>412</v>
      </c>
      <c r="J604" s="44" t="s">
        <v>2010</v>
      </c>
      <c r="K604" s="55" t="s">
        <v>2046</v>
      </c>
      <c r="L604" s="10">
        <v>37081</v>
      </c>
      <c r="M604" s="10">
        <v>0</v>
      </c>
      <c r="N604" s="10">
        <v>13901</v>
      </c>
      <c r="O60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50982</v>
      </c>
      <c r="P604" s="10">
        <v>9270</v>
      </c>
      <c r="Q604" s="10">
        <v>0</v>
      </c>
      <c r="R604" s="10">
        <v>3475</v>
      </c>
      <c r="S604" s="10">
        <f>SUM(Table3[[#This Row],[2nd Apportionment A-G Access Grant Res. Code 7412, PCA 25580]:[2nd Apportionment A-G Learning Loss Mitigation Grant Res. Code 7413, PCA 25635]])</f>
        <v>12745</v>
      </c>
    </row>
    <row r="605" spans="1:19" x14ac:dyDescent="0.2">
      <c r="A605" s="14" t="s">
        <v>221</v>
      </c>
      <c r="B605" s="3" t="s">
        <v>3964</v>
      </c>
      <c r="C605" s="3">
        <v>52</v>
      </c>
      <c r="D605" s="13" t="s">
        <v>3984</v>
      </c>
      <c r="E605" s="13" t="s">
        <v>222</v>
      </c>
      <c r="F605" s="13" t="s">
        <v>2010</v>
      </c>
      <c r="G605" s="3" t="s">
        <v>2047</v>
      </c>
      <c r="H605" s="12" t="s">
        <v>2048</v>
      </c>
      <c r="I605" s="15" t="s">
        <v>416</v>
      </c>
      <c r="J605" s="44" t="s">
        <v>2049</v>
      </c>
      <c r="K605" s="55" t="s">
        <v>2050</v>
      </c>
      <c r="L605" s="10">
        <v>0</v>
      </c>
      <c r="M605" s="10">
        <v>228517</v>
      </c>
      <c r="N605" s="10">
        <v>75000</v>
      </c>
      <c r="O60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303517</v>
      </c>
      <c r="P605" s="10">
        <v>0</v>
      </c>
      <c r="Q605" s="10">
        <v>57129</v>
      </c>
      <c r="R605" s="10">
        <v>18750</v>
      </c>
      <c r="S605" s="10">
        <f>SUM(Table3[[#This Row],[2nd Apportionment A-G Access Grant Res. Code 7412, PCA 25580]:[2nd Apportionment A-G Learning Loss Mitigation Grant Res. Code 7413, PCA 25635]])</f>
        <v>75879</v>
      </c>
    </row>
    <row r="606" spans="1:19" x14ac:dyDescent="0.2">
      <c r="A606" s="14" t="s">
        <v>221</v>
      </c>
      <c r="B606" s="3" t="s">
        <v>3964</v>
      </c>
      <c r="C606" s="3">
        <v>52</v>
      </c>
      <c r="D606" s="13" t="s">
        <v>3985</v>
      </c>
      <c r="E606" s="13" t="s">
        <v>222</v>
      </c>
      <c r="F606" s="13" t="s">
        <v>2014</v>
      </c>
      <c r="G606" s="3" t="s">
        <v>2051</v>
      </c>
      <c r="H606" s="12" t="s">
        <v>2052</v>
      </c>
      <c r="I606" s="15" t="s">
        <v>412</v>
      </c>
      <c r="J606" s="44" t="s">
        <v>2014</v>
      </c>
      <c r="K606" s="55" t="s">
        <v>2053</v>
      </c>
      <c r="L606" s="10">
        <v>75000</v>
      </c>
      <c r="M606" s="10">
        <v>0</v>
      </c>
      <c r="N606" s="10">
        <v>75000</v>
      </c>
      <c r="O60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06" s="10">
        <v>18750</v>
      </c>
      <c r="Q606" s="10">
        <v>0</v>
      </c>
      <c r="R606" s="10">
        <v>18750</v>
      </c>
      <c r="S606" s="10">
        <f>SUM(Table3[[#This Row],[2nd Apportionment A-G Access Grant Res. Code 7412, PCA 25580]:[2nd Apportionment A-G Learning Loss Mitigation Grant Res. Code 7413, PCA 25635]])</f>
        <v>37500</v>
      </c>
    </row>
    <row r="607" spans="1:19" x14ac:dyDescent="0.2">
      <c r="A607" s="14" t="s">
        <v>221</v>
      </c>
      <c r="B607" s="3" t="s">
        <v>3964</v>
      </c>
      <c r="C607" s="3">
        <v>52</v>
      </c>
      <c r="D607" s="13" t="s">
        <v>3986</v>
      </c>
      <c r="E607" s="13" t="s">
        <v>222</v>
      </c>
      <c r="F607" s="13" t="s">
        <v>2014</v>
      </c>
      <c r="G607" s="3" t="s">
        <v>2054</v>
      </c>
      <c r="H607" s="12" t="s">
        <v>2055</v>
      </c>
      <c r="I607" s="15" t="s">
        <v>416</v>
      </c>
      <c r="J607" s="44" t="s">
        <v>2056</v>
      </c>
      <c r="K607" s="55" t="s">
        <v>2057</v>
      </c>
      <c r="L607" s="10">
        <v>71897</v>
      </c>
      <c r="M607" s="10">
        <v>0</v>
      </c>
      <c r="N607" s="10">
        <v>26954</v>
      </c>
      <c r="O60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98851</v>
      </c>
      <c r="P607" s="10">
        <v>17974</v>
      </c>
      <c r="Q607" s="10">
        <v>0</v>
      </c>
      <c r="R607" s="10">
        <v>6738</v>
      </c>
      <c r="S607" s="10">
        <f>SUM(Table3[[#This Row],[2nd Apportionment A-G Access Grant Res. Code 7412, PCA 25580]:[2nd Apportionment A-G Learning Loss Mitigation Grant Res. Code 7413, PCA 25635]])</f>
        <v>24712</v>
      </c>
    </row>
    <row r="608" spans="1:19" x14ac:dyDescent="0.2">
      <c r="A608" s="14" t="s">
        <v>221</v>
      </c>
      <c r="B608" s="3" t="s">
        <v>3964</v>
      </c>
      <c r="C608" s="3">
        <v>52</v>
      </c>
      <c r="D608" s="13" t="s">
        <v>3987</v>
      </c>
      <c r="E608" s="13" t="s">
        <v>222</v>
      </c>
      <c r="F608" s="13" t="s">
        <v>2014</v>
      </c>
      <c r="G608" s="3" t="s">
        <v>2058</v>
      </c>
      <c r="H608" s="12" t="s">
        <v>2059</v>
      </c>
      <c r="I608" s="15" t="s">
        <v>416</v>
      </c>
      <c r="J608" s="44" t="s">
        <v>2060</v>
      </c>
      <c r="K608" s="55" t="s">
        <v>2061</v>
      </c>
      <c r="L608" s="10">
        <v>75000</v>
      </c>
      <c r="M608" s="10">
        <v>0</v>
      </c>
      <c r="N608" s="10">
        <v>75000</v>
      </c>
      <c r="O60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08" s="10">
        <v>18750</v>
      </c>
      <c r="Q608" s="10">
        <v>0</v>
      </c>
      <c r="R608" s="10">
        <v>18750</v>
      </c>
      <c r="S608" s="10">
        <f>SUM(Table3[[#This Row],[2nd Apportionment A-G Access Grant Res. Code 7412, PCA 25580]:[2nd Apportionment A-G Learning Loss Mitigation Grant Res. Code 7413, PCA 25635]])</f>
        <v>37500</v>
      </c>
    </row>
    <row r="609" spans="1:19" x14ac:dyDescent="0.2">
      <c r="A609" s="14" t="s">
        <v>221</v>
      </c>
      <c r="B609" s="3" t="s">
        <v>3964</v>
      </c>
      <c r="C609" s="3">
        <v>52</v>
      </c>
      <c r="D609" s="13" t="s">
        <v>3988</v>
      </c>
      <c r="E609" s="13" t="s">
        <v>222</v>
      </c>
      <c r="F609" s="13" t="s">
        <v>232</v>
      </c>
      <c r="G609" s="3" t="s">
        <v>2062</v>
      </c>
      <c r="H609" s="12" t="s">
        <v>2063</v>
      </c>
      <c r="I609" s="15" t="s">
        <v>412</v>
      </c>
      <c r="J609" s="44" t="s">
        <v>232</v>
      </c>
      <c r="K609" s="55" t="s">
        <v>2064</v>
      </c>
      <c r="L609" s="10">
        <v>0</v>
      </c>
      <c r="M609" s="10">
        <v>178529</v>
      </c>
      <c r="N609" s="10">
        <v>26530</v>
      </c>
      <c r="O60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205059</v>
      </c>
      <c r="P609" s="10">
        <v>0</v>
      </c>
      <c r="Q609" s="10">
        <v>44632</v>
      </c>
      <c r="R609" s="10">
        <v>6632</v>
      </c>
      <c r="S609" s="10">
        <f>SUM(Table3[[#This Row],[2nd Apportionment A-G Access Grant Res. Code 7412, PCA 25580]:[2nd Apportionment A-G Learning Loss Mitigation Grant Res. Code 7413, PCA 25635]])</f>
        <v>51264</v>
      </c>
    </row>
    <row r="610" spans="1:19" ht="30" x14ac:dyDescent="0.2">
      <c r="A610" s="14" t="s">
        <v>221</v>
      </c>
      <c r="B610" s="3" t="s">
        <v>3964</v>
      </c>
      <c r="C610" s="3">
        <v>52</v>
      </c>
      <c r="D610" s="13" t="s">
        <v>3989</v>
      </c>
      <c r="E610" s="13" t="s">
        <v>222</v>
      </c>
      <c r="F610" s="13" t="s">
        <v>2014</v>
      </c>
      <c r="G610" s="3" t="s">
        <v>2065</v>
      </c>
      <c r="H610" s="12" t="s">
        <v>2066</v>
      </c>
      <c r="I610" s="15" t="s">
        <v>416</v>
      </c>
      <c r="J610" s="44" t="s">
        <v>2067</v>
      </c>
      <c r="K610" s="55" t="s">
        <v>2068</v>
      </c>
      <c r="L610" s="10">
        <v>75000</v>
      </c>
      <c r="M610" s="10">
        <v>0</v>
      </c>
      <c r="N610" s="10">
        <v>75000</v>
      </c>
      <c r="O61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10" s="10">
        <v>18750</v>
      </c>
      <c r="Q610" s="10">
        <v>0</v>
      </c>
      <c r="R610" s="10">
        <v>18750</v>
      </c>
      <c r="S610" s="10">
        <f>SUM(Table3[[#This Row],[2nd Apportionment A-G Access Grant Res. Code 7412, PCA 25580]:[2nd Apportionment A-G Learning Loss Mitigation Grant Res. Code 7413, PCA 25635]])</f>
        <v>37500</v>
      </c>
    </row>
    <row r="611" spans="1:19" x14ac:dyDescent="0.2">
      <c r="A611" s="14" t="s">
        <v>221</v>
      </c>
      <c r="B611" s="3" t="s">
        <v>3964</v>
      </c>
      <c r="C611" s="3">
        <v>52</v>
      </c>
      <c r="D611" s="13" t="s">
        <v>3990</v>
      </c>
      <c r="E611" s="13" t="s">
        <v>222</v>
      </c>
      <c r="F611" s="13" t="s">
        <v>223</v>
      </c>
      <c r="G611" s="3" t="s">
        <v>2069</v>
      </c>
      <c r="H611" s="12" t="s">
        <v>2070</v>
      </c>
      <c r="I611" s="15" t="s">
        <v>416</v>
      </c>
      <c r="J611" s="44" t="s">
        <v>2071</v>
      </c>
      <c r="K611" s="55" t="s">
        <v>2072</v>
      </c>
      <c r="L611" s="10">
        <v>0</v>
      </c>
      <c r="M611" s="10">
        <v>87836</v>
      </c>
      <c r="N611" s="10">
        <v>75000</v>
      </c>
      <c r="O61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162836</v>
      </c>
      <c r="P611" s="10">
        <v>0</v>
      </c>
      <c r="Q611" s="10">
        <v>21959</v>
      </c>
      <c r="R611" s="10">
        <v>18750</v>
      </c>
      <c r="S611" s="10">
        <f>SUM(Table3[[#This Row],[2nd Apportionment A-G Access Grant Res. Code 7412, PCA 25580]:[2nd Apportionment A-G Learning Loss Mitigation Grant Res. Code 7413, PCA 25635]])</f>
        <v>40709</v>
      </c>
    </row>
    <row r="612" spans="1:19" x14ac:dyDescent="0.2">
      <c r="A612" s="14" t="s">
        <v>221</v>
      </c>
      <c r="B612" s="3" t="s">
        <v>3964</v>
      </c>
      <c r="C612" s="3">
        <v>52</v>
      </c>
      <c r="D612" s="13" t="s">
        <v>3991</v>
      </c>
      <c r="E612" s="13" t="s">
        <v>222</v>
      </c>
      <c r="F612" s="13" t="s">
        <v>232</v>
      </c>
      <c r="G612" s="3" t="s">
        <v>2073</v>
      </c>
      <c r="H612" s="12" t="s">
        <v>2074</v>
      </c>
      <c r="I612" s="15" t="s">
        <v>412</v>
      </c>
      <c r="J612" s="44" t="s">
        <v>232</v>
      </c>
      <c r="K612" s="55" t="s">
        <v>2075</v>
      </c>
      <c r="L612" s="10">
        <v>0</v>
      </c>
      <c r="M612" s="10">
        <v>164247</v>
      </c>
      <c r="N612" s="10">
        <v>24407</v>
      </c>
      <c r="O61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188654</v>
      </c>
      <c r="P612" s="10">
        <v>0</v>
      </c>
      <c r="Q612" s="10">
        <v>41062</v>
      </c>
      <c r="R612" s="10">
        <v>6102</v>
      </c>
      <c r="S612" s="10">
        <f>SUM(Table3[[#This Row],[2nd Apportionment A-G Access Grant Res. Code 7412, PCA 25580]:[2nd Apportionment A-G Learning Loss Mitigation Grant Res. Code 7413, PCA 25635]])</f>
        <v>47164</v>
      </c>
    </row>
    <row r="613" spans="1:19" ht="30" x14ac:dyDescent="0.2">
      <c r="A613" s="14" t="s">
        <v>221</v>
      </c>
      <c r="B613" s="3" t="s">
        <v>3964</v>
      </c>
      <c r="C613" s="3">
        <v>52</v>
      </c>
      <c r="D613" s="13" t="s">
        <v>3992</v>
      </c>
      <c r="E613" s="13" t="s">
        <v>222</v>
      </c>
      <c r="F613" s="13" t="s">
        <v>2012</v>
      </c>
      <c r="G613" s="3" t="s">
        <v>2076</v>
      </c>
      <c r="H613" s="12" t="s">
        <v>2077</v>
      </c>
      <c r="I613" s="15" t="s">
        <v>416</v>
      </c>
      <c r="J613" s="44" t="s">
        <v>2078</v>
      </c>
      <c r="K613" s="55" t="s">
        <v>2079</v>
      </c>
      <c r="L613" s="10">
        <v>0</v>
      </c>
      <c r="M613" s="10">
        <v>152821</v>
      </c>
      <c r="N613" s="10">
        <v>22709</v>
      </c>
      <c r="O61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175530</v>
      </c>
      <c r="P613" s="10">
        <v>0</v>
      </c>
      <c r="Q613" s="10">
        <v>38205</v>
      </c>
      <c r="R613" s="10">
        <v>5677</v>
      </c>
      <c r="S613" s="10">
        <f>SUM(Table3[[#This Row],[2nd Apportionment A-G Access Grant Res. Code 7412, PCA 25580]:[2nd Apportionment A-G Learning Loss Mitigation Grant Res. Code 7413, PCA 25635]])</f>
        <v>43882</v>
      </c>
    </row>
    <row r="614" spans="1:19" x14ac:dyDescent="0.2">
      <c r="A614" s="14" t="s">
        <v>221</v>
      </c>
      <c r="B614" s="3" t="s">
        <v>3964</v>
      </c>
      <c r="C614" s="3">
        <v>52</v>
      </c>
      <c r="D614" s="13" t="s">
        <v>3993</v>
      </c>
      <c r="E614" s="13" t="s">
        <v>222</v>
      </c>
      <c r="F614" s="13" t="s">
        <v>2014</v>
      </c>
      <c r="G614" s="3" t="s">
        <v>2080</v>
      </c>
      <c r="H614" s="12" t="s">
        <v>2081</v>
      </c>
      <c r="I614" s="15" t="s">
        <v>416</v>
      </c>
      <c r="J614" s="44" t="s">
        <v>2082</v>
      </c>
      <c r="K614" s="55" t="s">
        <v>2083</v>
      </c>
      <c r="L614" s="10">
        <v>906359</v>
      </c>
      <c r="M614" s="10">
        <v>0</v>
      </c>
      <c r="N614" s="10">
        <v>339790</v>
      </c>
      <c r="O61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1246149</v>
      </c>
      <c r="P614" s="10">
        <v>226590</v>
      </c>
      <c r="Q614" s="10">
        <v>0</v>
      </c>
      <c r="R614" s="10">
        <v>84947</v>
      </c>
      <c r="S614" s="10">
        <f>SUM(Table3[[#This Row],[2nd Apportionment A-G Access Grant Res. Code 7412, PCA 25580]:[2nd Apportionment A-G Learning Loss Mitigation Grant Res. Code 7413, PCA 25635]])</f>
        <v>311537</v>
      </c>
    </row>
    <row r="615" spans="1:19" x14ac:dyDescent="0.2">
      <c r="A615" s="14" t="s">
        <v>221</v>
      </c>
      <c r="B615" s="3" t="s">
        <v>3964</v>
      </c>
      <c r="C615" s="3">
        <v>52</v>
      </c>
      <c r="D615" s="13" t="s">
        <v>3994</v>
      </c>
      <c r="E615" s="13" t="s">
        <v>222</v>
      </c>
      <c r="F615" s="13" t="s">
        <v>229</v>
      </c>
      <c r="G615" s="3" t="s">
        <v>2084</v>
      </c>
      <c r="H615" s="12" t="s">
        <v>2085</v>
      </c>
      <c r="I615" s="15" t="s">
        <v>416</v>
      </c>
      <c r="J615" s="44" t="s">
        <v>2086</v>
      </c>
      <c r="K615" s="55" t="s">
        <v>2087</v>
      </c>
      <c r="L615" s="10">
        <v>75000</v>
      </c>
      <c r="M615" s="10">
        <v>0</v>
      </c>
      <c r="N615" s="10">
        <v>75000</v>
      </c>
      <c r="O61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15" s="10">
        <v>18750</v>
      </c>
      <c r="Q615" s="10">
        <v>0</v>
      </c>
      <c r="R615" s="10">
        <v>18750</v>
      </c>
      <c r="S615" s="10">
        <f>SUM(Table3[[#This Row],[2nd Apportionment A-G Access Grant Res. Code 7412, PCA 25580]:[2nd Apportionment A-G Learning Loss Mitigation Grant Res. Code 7413, PCA 25635]])</f>
        <v>37500</v>
      </c>
    </row>
    <row r="616" spans="1:19" ht="30" x14ac:dyDescent="0.2">
      <c r="A616" s="14" t="s">
        <v>221</v>
      </c>
      <c r="B616" s="3" t="s">
        <v>3964</v>
      </c>
      <c r="C616" s="3">
        <v>52</v>
      </c>
      <c r="D616" s="13" t="s">
        <v>3995</v>
      </c>
      <c r="E616" s="13" t="s">
        <v>222</v>
      </c>
      <c r="F616" s="13" t="s">
        <v>2010</v>
      </c>
      <c r="G616" s="3" t="s">
        <v>2088</v>
      </c>
      <c r="H616" s="12" t="s">
        <v>2089</v>
      </c>
      <c r="I616" s="15" t="s">
        <v>416</v>
      </c>
      <c r="J616" s="44" t="s">
        <v>2090</v>
      </c>
      <c r="K616" s="55" t="s">
        <v>2091</v>
      </c>
      <c r="L616" s="10">
        <v>146342</v>
      </c>
      <c r="M616" s="10">
        <v>0</v>
      </c>
      <c r="N616" s="10">
        <v>75000</v>
      </c>
      <c r="O61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221342</v>
      </c>
      <c r="P616" s="10">
        <v>36585</v>
      </c>
      <c r="Q616" s="10">
        <v>0</v>
      </c>
      <c r="R616" s="10">
        <v>18750</v>
      </c>
      <c r="S616" s="10">
        <f>SUM(Table3[[#This Row],[2nd Apportionment A-G Access Grant Res. Code 7412, PCA 25580]:[2nd Apportionment A-G Learning Loss Mitigation Grant Res. Code 7413, PCA 25635]])</f>
        <v>55335</v>
      </c>
    </row>
    <row r="617" spans="1:19" ht="30" x14ac:dyDescent="0.2">
      <c r="A617" s="14" t="s">
        <v>221</v>
      </c>
      <c r="B617" s="3" t="s">
        <v>3964</v>
      </c>
      <c r="C617" s="3">
        <v>52</v>
      </c>
      <c r="D617" s="13" t="s">
        <v>3996</v>
      </c>
      <c r="E617" s="13" t="s">
        <v>222</v>
      </c>
      <c r="F617" s="13" t="s">
        <v>2006</v>
      </c>
      <c r="G617" s="3" t="s">
        <v>2092</v>
      </c>
      <c r="H617" s="12" t="s">
        <v>2093</v>
      </c>
      <c r="I617" s="15" t="s">
        <v>416</v>
      </c>
      <c r="J617" s="44" t="s">
        <v>2094</v>
      </c>
      <c r="K617" s="55" t="s">
        <v>2095</v>
      </c>
      <c r="L617" s="10">
        <v>75000</v>
      </c>
      <c r="M617" s="10">
        <v>0</v>
      </c>
      <c r="N617" s="10">
        <v>75000</v>
      </c>
      <c r="O61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17" s="10">
        <v>18750</v>
      </c>
      <c r="Q617" s="10">
        <v>0</v>
      </c>
      <c r="R617" s="10">
        <v>18750</v>
      </c>
      <c r="S617" s="10">
        <f>SUM(Table3[[#This Row],[2nd Apportionment A-G Access Grant Res. Code 7412, PCA 25580]:[2nd Apportionment A-G Learning Loss Mitigation Grant Res. Code 7413, PCA 25635]])</f>
        <v>37500</v>
      </c>
    </row>
    <row r="618" spans="1:19" x14ac:dyDescent="0.2">
      <c r="A618" s="14" t="s">
        <v>221</v>
      </c>
      <c r="B618" s="3" t="s">
        <v>3964</v>
      </c>
      <c r="C618" s="3">
        <v>52</v>
      </c>
      <c r="D618" s="13" t="s">
        <v>3997</v>
      </c>
      <c r="E618" s="13" t="s">
        <v>222</v>
      </c>
      <c r="F618" s="13" t="s">
        <v>229</v>
      </c>
      <c r="G618" s="3" t="s">
        <v>2096</v>
      </c>
      <c r="H618" s="12" t="s">
        <v>2097</v>
      </c>
      <c r="I618" s="15" t="s">
        <v>416</v>
      </c>
      <c r="J618" s="44" t="s">
        <v>2098</v>
      </c>
      <c r="K618" s="55" t="s">
        <v>2099</v>
      </c>
      <c r="L618" s="10">
        <v>87749</v>
      </c>
      <c r="M618" s="10">
        <v>0</v>
      </c>
      <c r="N618" s="10">
        <v>75000</v>
      </c>
      <c r="O61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162749</v>
      </c>
      <c r="P618" s="10">
        <v>21937</v>
      </c>
      <c r="Q618" s="10">
        <v>0</v>
      </c>
      <c r="R618" s="10">
        <v>18750</v>
      </c>
      <c r="S618" s="10">
        <f>SUM(Table3[[#This Row],[2nd Apportionment A-G Access Grant Res. Code 7412, PCA 25580]:[2nd Apportionment A-G Learning Loss Mitigation Grant Res. Code 7413, PCA 25635]])</f>
        <v>40687</v>
      </c>
    </row>
    <row r="619" spans="1:19" x14ac:dyDescent="0.2">
      <c r="A619" s="14" t="s">
        <v>221</v>
      </c>
      <c r="B619" s="3" t="s">
        <v>3964</v>
      </c>
      <c r="C619" s="3">
        <v>52</v>
      </c>
      <c r="D619" s="13" t="s">
        <v>3998</v>
      </c>
      <c r="E619" s="13" t="s">
        <v>222</v>
      </c>
      <c r="F619" s="13" t="s">
        <v>2014</v>
      </c>
      <c r="G619" s="3" t="s">
        <v>2100</v>
      </c>
      <c r="H619" s="12" t="s">
        <v>2101</v>
      </c>
      <c r="I619" s="15" t="s">
        <v>416</v>
      </c>
      <c r="J619" s="44" t="s">
        <v>2102</v>
      </c>
      <c r="K619" s="55" t="s">
        <v>2103</v>
      </c>
      <c r="L619" s="10">
        <v>96524</v>
      </c>
      <c r="M619" s="10">
        <v>0</v>
      </c>
      <c r="N619" s="10">
        <v>75000</v>
      </c>
      <c r="O61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171524</v>
      </c>
      <c r="P619" s="10">
        <v>24131</v>
      </c>
      <c r="Q619" s="10">
        <v>0</v>
      </c>
      <c r="R619" s="10">
        <v>18750</v>
      </c>
      <c r="S619" s="10">
        <f>SUM(Table3[[#This Row],[2nd Apportionment A-G Access Grant Res. Code 7412, PCA 25580]:[2nd Apportionment A-G Learning Loss Mitigation Grant Res. Code 7413, PCA 25635]])</f>
        <v>42881</v>
      </c>
    </row>
    <row r="620" spans="1:19" x14ac:dyDescent="0.2">
      <c r="A620" s="14" t="s">
        <v>3999</v>
      </c>
      <c r="B620" s="3" t="s">
        <v>4000</v>
      </c>
      <c r="C620" s="3">
        <v>1</v>
      </c>
      <c r="D620" s="13" t="s">
        <v>4001</v>
      </c>
      <c r="E620" s="13" t="s">
        <v>2104</v>
      </c>
      <c r="F620" s="13" t="s">
        <v>2105</v>
      </c>
      <c r="G620" s="3" t="s">
        <v>10</v>
      </c>
      <c r="H620" s="12" t="s">
        <v>396</v>
      </c>
      <c r="I620" s="15" t="s">
        <v>396</v>
      </c>
      <c r="J620" s="44" t="s">
        <v>2105</v>
      </c>
      <c r="K620" s="55" t="s">
        <v>2106</v>
      </c>
      <c r="L620" s="10">
        <v>0</v>
      </c>
      <c r="M620" s="10">
        <v>75000</v>
      </c>
      <c r="N620" s="10">
        <v>75000</v>
      </c>
      <c r="O62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20" s="10">
        <v>0</v>
      </c>
      <c r="Q620" s="10">
        <v>18750</v>
      </c>
      <c r="R620" s="10">
        <v>18750</v>
      </c>
      <c r="S620" s="10">
        <f>SUM(Table3[[#This Row],[2nd Apportionment A-G Access Grant Res. Code 7412, PCA 25580]:[2nd Apportionment A-G Learning Loss Mitigation Grant Res. Code 7413, PCA 25635]])</f>
        <v>37500</v>
      </c>
    </row>
    <row r="621" spans="1:19" x14ac:dyDescent="0.2">
      <c r="A621" s="14" t="s">
        <v>3999</v>
      </c>
      <c r="B621" s="3" t="s">
        <v>4000</v>
      </c>
      <c r="C621" s="3">
        <v>1</v>
      </c>
      <c r="D621" s="13" t="s">
        <v>4002</v>
      </c>
      <c r="E621" s="13" t="s">
        <v>2104</v>
      </c>
      <c r="F621" s="13" t="s">
        <v>2107</v>
      </c>
      <c r="G621" s="3" t="s">
        <v>10</v>
      </c>
      <c r="H621" s="12" t="s">
        <v>396</v>
      </c>
      <c r="I621" s="15" t="s">
        <v>396</v>
      </c>
      <c r="J621" s="44" t="s">
        <v>2107</v>
      </c>
      <c r="K621" s="55" t="s">
        <v>2108</v>
      </c>
      <c r="L621" s="10">
        <v>542909</v>
      </c>
      <c r="M621" s="10">
        <v>0</v>
      </c>
      <c r="N621" s="10">
        <v>203534</v>
      </c>
      <c r="O62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746443</v>
      </c>
      <c r="P621" s="10">
        <v>135727</v>
      </c>
      <c r="Q621" s="10">
        <v>0</v>
      </c>
      <c r="R621" s="10">
        <v>50883</v>
      </c>
      <c r="S621" s="10">
        <f>SUM(Table3[[#This Row],[2nd Apportionment A-G Access Grant Res. Code 7412, PCA 25580]:[2nd Apportionment A-G Learning Loss Mitigation Grant Res. Code 7413, PCA 25635]])</f>
        <v>186610</v>
      </c>
    </row>
    <row r="622" spans="1:19" x14ac:dyDescent="0.2">
      <c r="A622" s="14" t="s">
        <v>3999</v>
      </c>
      <c r="B622" s="3" t="s">
        <v>4000</v>
      </c>
      <c r="C622" s="3">
        <v>1</v>
      </c>
      <c r="D622" s="13" t="s">
        <v>4003</v>
      </c>
      <c r="E622" s="13" t="s">
        <v>2104</v>
      </c>
      <c r="F622" s="13" t="s">
        <v>2109</v>
      </c>
      <c r="G622" s="3" t="s">
        <v>10</v>
      </c>
      <c r="H622" s="12" t="s">
        <v>396</v>
      </c>
      <c r="I622" s="15" t="s">
        <v>396</v>
      </c>
      <c r="J622" s="44" t="s">
        <v>2109</v>
      </c>
      <c r="K622" s="55" t="s">
        <v>2110</v>
      </c>
      <c r="L622" s="10">
        <v>75000</v>
      </c>
      <c r="M622" s="10">
        <v>0</v>
      </c>
      <c r="N622" s="10">
        <v>75000</v>
      </c>
      <c r="O62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22" s="10">
        <v>18750</v>
      </c>
      <c r="Q622" s="10">
        <v>0</v>
      </c>
      <c r="R622" s="10">
        <v>18750</v>
      </c>
      <c r="S622" s="10">
        <f>SUM(Table3[[#This Row],[2nd Apportionment A-G Access Grant Res. Code 7412, PCA 25580]:[2nd Apportionment A-G Learning Loss Mitigation Grant Res. Code 7413, PCA 25635]])</f>
        <v>37500</v>
      </c>
    </row>
    <row r="623" spans="1:19" ht="30" x14ac:dyDescent="0.2">
      <c r="A623" s="14" t="s">
        <v>234</v>
      </c>
      <c r="B623" s="3" t="s">
        <v>235</v>
      </c>
      <c r="C623" s="3">
        <v>4</v>
      </c>
      <c r="D623" s="13" t="s">
        <v>4004</v>
      </c>
      <c r="E623" s="13" t="s">
        <v>236</v>
      </c>
      <c r="F623" s="13" t="s">
        <v>2111</v>
      </c>
      <c r="G623" s="3" t="s">
        <v>10</v>
      </c>
      <c r="H623" s="12" t="s">
        <v>396</v>
      </c>
      <c r="I623" s="15" t="s">
        <v>396</v>
      </c>
      <c r="J623" s="44" t="s">
        <v>2111</v>
      </c>
      <c r="K623" s="55" t="s">
        <v>2112</v>
      </c>
      <c r="L623" s="10">
        <v>249093</v>
      </c>
      <c r="M623" s="10">
        <v>0</v>
      </c>
      <c r="N623" s="10">
        <v>93384</v>
      </c>
      <c r="O62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342477</v>
      </c>
      <c r="P623" s="10">
        <v>62273</v>
      </c>
      <c r="Q623" s="10">
        <v>0</v>
      </c>
      <c r="R623" s="10">
        <v>23346</v>
      </c>
      <c r="S623" s="10">
        <f>SUM(Table3[[#This Row],[2nd Apportionment A-G Access Grant Res. Code 7412, PCA 25580]:[2nd Apportionment A-G Learning Loss Mitigation Grant Res. Code 7413, PCA 25635]])</f>
        <v>85619</v>
      </c>
    </row>
    <row r="624" spans="1:19" x14ac:dyDescent="0.2">
      <c r="A624" s="14" t="s">
        <v>234</v>
      </c>
      <c r="B624" s="3" t="s">
        <v>235</v>
      </c>
      <c r="C624" s="3">
        <v>4</v>
      </c>
      <c r="D624" s="13" t="s">
        <v>4005</v>
      </c>
      <c r="E624" s="13" t="s">
        <v>236</v>
      </c>
      <c r="F624" s="13" t="s">
        <v>2113</v>
      </c>
      <c r="G624" s="3" t="s">
        <v>10</v>
      </c>
      <c r="H624" s="12" t="s">
        <v>396</v>
      </c>
      <c r="I624" s="15" t="s">
        <v>396</v>
      </c>
      <c r="J624" s="44" t="s">
        <v>2113</v>
      </c>
      <c r="K624" s="55" t="s">
        <v>2114</v>
      </c>
      <c r="L624" s="10">
        <v>334860</v>
      </c>
      <c r="M624" s="10">
        <v>0</v>
      </c>
      <c r="N624" s="10">
        <v>125538</v>
      </c>
      <c r="O62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460398</v>
      </c>
      <c r="P624" s="10">
        <v>83715</v>
      </c>
      <c r="Q624" s="10">
        <v>0</v>
      </c>
      <c r="R624" s="10">
        <v>31384</v>
      </c>
      <c r="S624" s="10">
        <f>SUM(Table3[[#This Row],[2nd Apportionment A-G Access Grant Res. Code 7412, PCA 25580]:[2nd Apportionment A-G Learning Loss Mitigation Grant Res. Code 7413, PCA 25635]])</f>
        <v>115099</v>
      </c>
    </row>
    <row r="625" spans="1:19" x14ac:dyDescent="0.2">
      <c r="A625" s="14" t="s">
        <v>234</v>
      </c>
      <c r="B625" s="3" t="s">
        <v>235</v>
      </c>
      <c r="C625" s="3">
        <v>4</v>
      </c>
      <c r="D625" s="13" t="s">
        <v>4006</v>
      </c>
      <c r="E625" s="13" t="s">
        <v>236</v>
      </c>
      <c r="F625" s="13" t="s">
        <v>2115</v>
      </c>
      <c r="G625" s="3" t="s">
        <v>10</v>
      </c>
      <c r="H625" s="12" t="s">
        <v>396</v>
      </c>
      <c r="I625" s="15" t="s">
        <v>396</v>
      </c>
      <c r="J625" s="44" t="s">
        <v>2115</v>
      </c>
      <c r="K625" s="55" t="s">
        <v>2116</v>
      </c>
      <c r="L625" s="10">
        <v>131906</v>
      </c>
      <c r="M625" s="10">
        <v>0</v>
      </c>
      <c r="N625" s="10">
        <v>75000</v>
      </c>
      <c r="O62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206906</v>
      </c>
      <c r="P625" s="10">
        <v>32976</v>
      </c>
      <c r="Q625" s="10">
        <v>0</v>
      </c>
      <c r="R625" s="10">
        <v>18750</v>
      </c>
      <c r="S625" s="10">
        <f>SUM(Table3[[#This Row],[2nd Apportionment A-G Access Grant Res. Code 7412, PCA 25580]:[2nd Apportionment A-G Learning Loss Mitigation Grant Res. Code 7413, PCA 25635]])</f>
        <v>51726</v>
      </c>
    </row>
    <row r="626" spans="1:19" x14ac:dyDescent="0.2">
      <c r="A626" s="14" t="s">
        <v>234</v>
      </c>
      <c r="B626" s="3" t="s">
        <v>235</v>
      </c>
      <c r="C626" s="3">
        <v>4</v>
      </c>
      <c r="D626" s="13" t="s">
        <v>4007</v>
      </c>
      <c r="E626" s="13" t="s">
        <v>236</v>
      </c>
      <c r="F626" s="13" t="s">
        <v>2117</v>
      </c>
      <c r="G626" s="3" t="s">
        <v>10</v>
      </c>
      <c r="H626" s="12" t="s">
        <v>396</v>
      </c>
      <c r="I626" s="15" t="s">
        <v>396</v>
      </c>
      <c r="J626" s="44" t="s">
        <v>2117</v>
      </c>
      <c r="K626" s="55" t="s">
        <v>2118</v>
      </c>
      <c r="L626" s="10">
        <v>0</v>
      </c>
      <c r="M626" s="10">
        <v>10833854</v>
      </c>
      <c r="N626" s="10">
        <v>1609917</v>
      </c>
      <c r="O62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12443771</v>
      </c>
      <c r="P626" s="10">
        <v>0</v>
      </c>
      <c r="Q626" s="10">
        <v>2708463</v>
      </c>
      <c r="R626" s="10">
        <v>402479</v>
      </c>
      <c r="S626" s="10">
        <f>SUM(Table3[[#This Row],[2nd Apportionment A-G Access Grant Res. Code 7412, PCA 25580]:[2nd Apportionment A-G Learning Loss Mitigation Grant Res. Code 7413, PCA 25635]])</f>
        <v>3110942</v>
      </c>
    </row>
    <row r="627" spans="1:19" x14ac:dyDescent="0.2">
      <c r="A627" s="14" t="s">
        <v>234</v>
      </c>
      <c r="B627" s="3" t="s">
        <v>235</v>
      </c>
      <c r="C627" s="3">
        <v>4</v>
      </c>
      <c r="D627" s="13" t="s">
        <v>4008</v>
      </c>
      <c r="E627" s="13" t="s">
        <v>236</v>
      </c>
      <c r="F627" s="13" t="s">
        <v>2119</v>
      </c>
      <c r="G627" s="3" t="s">
        <v>10</v>
      </c>
      <c r="H627" s="12" t="s">
        <v>396</v>
      </c>
      <c r="I627" s="15" t="s">
        <v>396</v>
      </c>
      <c r="J627" s="44" t="s">
        <v>2119</v>
      </c>
      <c r="K627" s="55" t="s">
        <v>2120</v>
      </c>
      <c r="L627" s="10">
        <v>1139034</v>
      </c>
      <c r="M627" s="10">
        <v>0</v>
      </c>
      <c r="N627" s="10">
        <v>427019</v>
      </c>
      <c r="O62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1566053</v>
      </c>
      <c r="P627" s="10">
        <v>284758</v>
      </c>
      <c r="Q627" s="10">
        <v>0</v>
      </c>
      <c r="R627" s="10">
        <v>106755</v>
      </c>
      <c r="S627" s="10">
        <f>SUM(Table3[[#This Row],[2nd Apportionment A-G Access Grant Res. Code 7412, PCA 25580]:[2nd Apportionment A-G Learning Loss Mitigation Grant Res. Code 7413, PCA 25635]])</f>
        <v>391513</v>
      </c>
    </row>
    <row r="628" spans="1:19" x14ac:dyDescent="0.2">
      <c r="A628" s="14" t="s">
        <v>234</v>
      </c>
      <c r="B628" s="3" t="s">
        <v>235</v>
      </c>
      <c r="C628" s="3">
        <v>4</v>
      </c>
      <c r="D628" s="13" t="s">
        <v>4009</v>
      </c>
      <c r="E628" s="13" t="s">
        <v>236</v>
      </c>
      <c r="F628" s="13" t="s">
        <v>2121</v>
      </c>
      <c r="G628" s="3" t="s">
        <v>10</v>
      </c>
      <c r="H628" s="12" t="s">
        <v>396</v>
      </c>
      <c r="I628" s="15" t="s">
        <v>396</v>
      </c>
      <c r="J628" s="44" t="s">
        <v>2121</v>
      </c>
      <c r="K628" s="55" t="s">
        <v>2122</v>
      </c>
      <c r="L628" s="10">
        <v>1621086</v>
      </c>
      <c r="M628" s="10">
        <v>0</v>
      </c>
      <c r="N628" s="10">
        <v>607738</v>
      </c>
      <c r="O62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2228824</v>
      </c>
      <c r="P628" s="10">
        <v>405271</v>
      </c>
      <c r="Q628" s="10">
        <v>0</v>
      </c>
      <c r="R628" s="10">
        <v>151934</v>
      </c>
      <c r="S628" s="10">
        <f>SUM(Table3[[#This Row],[2nd Apportionment A-G Access Grant Res. Code 7412, PCA 25580]:[2nd Apportionment A-G Learning Loss Mitigation Grant Res. Code 7413, PCA 25635]])</f>
        <v>557205</v>
      </c>
    </row>
    <row r="629" spans="1:19" x14ac:dyDescent="0.2">
      <c r="A629" s="14" t="s">
        <v>234</v>
      </c>
      <c r="B629" s="3" t="s">
        <v>235</v>
      </c>
      <c r="C629" s="3">
        <v>4</v>
      </c>
      <c r="D629" s="13" t="s">
        <v>4010</v>
      </c>
      <c r="E629" s="13" t="s">
        <v>236</v>
      </c>
      <c r="F629" s="13" t="s">
        <v>2123</v>
      </c>
      <c r="G629" s="3" t="s">
        <v>10</v>
      </c>
      <c r="H629" s="12" t="s">
        <v>396</v>
      </c>
      <c r="I629" s="15" t="s">
        <v>396</v>
      </c>
      <c r="J629" s="44" t="s">
        <v>2123</v>
      </c>
      <c r="K629" s="55" t="s">
        <v>2124</v>
      </c>
      <c r="L629" s="10">
        <v>2752194</v>
      </c>
      <c r="M629" s="10">
        <v>0</v>
      </c>
      <c r="N629" s="10">
        <v>1031786</v>
      </c>
      <c r="O62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3783980</v>
      </c>
      <c r="P629" s="10">
        <v>688048</v>
      </c>
      <c r="Q629" s="10">
        <v>0</v>
      </c>
      <c r="R629" s="10">
        <v>257946</v>
      </c>
      <c r="S629" s="10">
        <f>SUM(Table3[[#This Row],[2nd Apportionment A-G Access Grant Res. Code 7412, PCA 25580]:[2nd Apportionment A-G Learning Loss Mitigation Grant Res. Code 7413, PCA 25635]])</f>
        <v>945994</v>
      </c>
    </row>
    <row r="630" spans="1:19" x14ac:dyDescent="0.2">
      <c r="A630" s="14" t="s">
        <v>234</v>
      </c>
      <c r="B630" s="3" t="s">
        <v>235</v>
      </c>
      <c r="C630" s="3">
        <v>4</v>
      </c>
      <c r="D630" s="13" t="s">
        <v>4011</v>
      </c>
      <c r="E630" s="13" t="s">
        <v>236</v>
      </c>
      <c r="F630" s="13" t="s">
        <v>2125</v>
      </c>
      <c r="G630" s="3" t="s">
        <v>10</v>
      </c>
      <c r="H630" s="12" t="s">
        <v>396</v>
      </c>
      <c r="I630" s="15" t="s">
        <v>396</v>
      </c>
      <c r="J630" s="44" t="s">
        <v>2125</v>
      </c>
      <c r="K630" s="55" t="s">
        <v>2126</v>
      </c>
      <c r="L630" s="10">
        <v>453745</v>
      </c>
      <c r="M630" s="10">
        <v>0</v>
      </c>
      <c r="N630" s="10">
        <v>170107</v>
      </c>
      <c r="O63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623852</v>
      </c>
      <c r="P630" s="10">
        <v>113436</v>
      </c>
      <c r="Q630" s="10">
        <v>0</v>
      </c>
      <c r="R630" s="10">
        <v>42527</v>
      </c>
      <c r="S630" s="10">
        <f>SUM(Table3[[#This Row],[2nd Apportionment A-G Access Grant Res. Code 7412, PCA 25580]:[2nd Apportionment A-G Learning Loss Mitigation Grant Res. Code 7413, PCA 25635]])</f>
        <v>155963</v>
      </c>
    </row>
    <row r="631" spans="1:19" x14ac:dyDescent="0.2">
      <c r="A631" s="14" t="s">
        <v>234</v>
      </c>
      <c r="B631" s="3" t="s">
        <v>235</v>
      </c>
      <c r="C631" s="3">
        <v>4</v>
      </c>
      <c r="D631" s="13" t="s">
        <v>4012</v>
      </c>
      <c r="E631" s="13" t="s">
        <v>236</v>
      </c>
      <c r="F631" s="13" t="s">
        <v>2127</v>
      </c>
      <c r="G631" s="3" t="s">
        <v>10</v>
      </c>
      <c r="H631" s="12" t="s">
        <v>396</v>
      </c>
      <c r="I631" s="15" t="s">
        <v>396</v>
      </c>
      <c r="J631" s="44" t="s">
        <v>2127</v>
      </c>
      <c r="K631" s="55" t="s">
        <v>2128</v>
      </c>
      <c r="L631" s="10">
        <v>75000</v>
      </c>
      <c r="M631" s="10">
        <v>0</v>
      </c>
      <c r="N631" s="10">
        <v>75000</v>
      </c>
      <c r="O63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31" s="10">
        <v>18750</v>
      </c>
      <c r="Q631" s="10">
        <v>0</v>
      </c>
      <c r="R631" s="10">
        <v>18750</v>
      </c>
      <c r="S631" s="10">
        <f>SUM(Table3[[#This Row],[2nd Apportionment A-G Access Grant Res. Code 7412, PCA 25580]:[2nd Apportionment A-G Learning Loss Mitigation Grant Res. Code 7413, PCA 25635]])</f>
        <v>37500</v>
      </c>
    </row>
    <row r="632" spans="1:19" x14ac:dyDescent="0.2">
      <c r="A632" s="14" t="s">
        <v>234</v>
      </c>
      <c r="B632" s="3" t="s">
        <v>235</v>
      </c>
      <c r="C632" s="3">
        <v>4</v>
      </c>
      <c r="D632" s="13" t="s">
        <v>4013</v>
      </c>
      <c r="E632" s="13" t="s">
        <v>236</v>
      </c>
      <c r="F632" s="13" t="s">
        <v>2129</v>
      </c>
      <c r="G632" s="3" t="s">
        <v>10</v>
      </c>
      <c r="H632" s="12" t="s">
        <v>396</v>
      </c>
      <c r="I632" s="15" t="s">
        <v>396</v>
      </c>
      <c r="J632" s="44" t="s">
        <v>2129</v>
      </c>
      <c r="K632" s="55" t="s">
        <v>2130</v>
      </c>
      <c r="L632" s="10">
        <v>1289905</v>
      </c>
      <c r="M632" s="10">
        <v>0</v>
      </c>
      <c r="N632" s="10">
        <v>483580</v>
      </c>
      <c r="O63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1773485</v>
      </c>
      <c r="P632" s="10">
        <v>322476</v>
      </c>
      <c r="Q632" s="10">
        <v>0</v>
      </c>
      <c r="R632" s="10">
        <v>120895</v>
      </c>
      <c r="S632" s="10">
        <f>SUM(Table3[[#This Row],[2nd Apportionment A-G Access Grant Res. Code 7412, PCA 25580]:[2nd Apportionment A-G Learning Loss Mitigation Grant Res. Code 7413, PCA 25635]])</f>
        <v>443371</v>
      </c>
    </row>
    <row r="633" spans="1:19" x14ac:dyDescent="0.2">
      <c r="A633" s="14" t="s">
        <v>234</v>
      </c>
      <c r="B633" s="3" t="s">
        <v>235</v>
      </c>
      <c r="C633" s="3">
        <v>4</v>
      </c>
      <c r="D633" s="13" t="s">
        <v>4014</v>
      </c>
      <c r="E633" s="13" t="s">
        <v>236</v>
      </c>
      <c r="F633" s="13" t="s">
        <v>2131</v>
      </c>
      <c r="G633" s="3" t="s">
        <v>10</v>
      </c>
      <c r="H633" s="12" t="s">
        <v>396</v>
      </c>
      <c r="I633" s="15" t="s">
        <v>396</v>
      </c>
      <c r="J633" s="44" t="s">
        <v>2131</v>
      </c>
      <c r="K633" s="55" t="s">
        <v>2132</v>
      </c>
      <c r="L633" s="10">
        <v>1967268</v>
      </c>
      <c r="M633" s="10">
        <v>0</v>
      </c>
      <c r="N633" s="10">
        <v>737521</v>
      </c>
      <c r="O63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2704789</v>
      </c>
      <c r="P633" s="10">
        <v>491817</v>
      </c>
      <c r="Q633" s="10">
        <v>0</v>
      </c>
      <c r="R633" s="10">
        <v>184380</v>
      </c>
      <c r="S633" s="10">
        <f>SUM(Table3[[#This Row],[2nd Apportionment A-G Access Grant Res. Code 7412, PCA 25580]:[2nd Apportionment A-G Learning Loss Mitigation Grant Res. Code 7413, PCA 25635]])</f>
        <v>676197</v>
      </c>
    </row>
    <row r="634" spans="1:19" x14ac:dyDescent="0.2">
      <c r="A634" s="14" t="s">
        <v>234</v>
      </c>
      <c r="B634" s="3" t="s">
        <v>235</v>
      </c>
      <c r="C634" s="3">
        <v>4</v>
      </c>
      <c r="D634" s="13" t="s">
        <v>4015</v>
      </c>
      <c r="E634" s="13" t="s">
        <v>236</v>
      </c>
      <c r="F634" s="13" t="s">
        <v>237</v>
      </c>
      <c r="G634" s="3" t="s">
        <v>10</v>
      </c>
      <c r="H634" s="12" t="s">
        <v>396</v>
      </c>
      <c r="I634" s="15" t="s">
        <v>396</v>
      </c>
      <c r="J634" s="44" t="s">
        <v>237</v>
      </c>
      <c r="K634" s="55" t="s">
        <v>238</v>
      </c>
      <c r="L634" s="10">
        <v>146342</v>
      </c>
      <c r="M634" s="10">
        <v>0</v>
      </c>
      <c r="N634" s="10">
        <v>75000</v>
      </c>
      <c r="O63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221342</v>
      </c>
      <c r="P634" s="10">
        <v>36585</v>
      </c>
      <c r="Q634" s="10">
        <v>0</v>
      </c>
      <c r="R634" s="10">
        <v>18750</v>
      </c>
      <c r="S634" s="10">
        <f>SUM(Table3[[#This Row],[2nd Apportionment A-G Access Grant Res. Code 7412, PCA 25580]:[2nd Apportionment A-G Learning Loss Mitigation Grant Res. Code 7413, PCA 25635]])</f>
        <v>55335</v>
      </c>
    </row>
    <row r="635" spans="1:19" x14ac:dyDescent="0.2">
      <c r="A635" s="14" t="s">
        <v>234</v>
      </c>
      <c r="B635" s="3" t="s">
        <v>235</v>
      </c>
      <c r="C635" s="3">
        <v>4</v>
      </c>
      <c r="D635" s="13" t="s">
        <v>4016</v>
      </c>
      <c r="E635" s="13" t="s">
        <v>236</v>
      </c>
      <c r="F635" s="13" t="s">
        <v>2133</v>
      </c>
      <c r="G635" s="3" t="s">
        <v>10</v>
      </c>
      <c r="H635" s="12" t="s">
        <v>396</v>
      </c>
      <c r="I635" s="15" t="s">
        <v>396</v>
      </c>
      <c r="J635" s="44" t="s">
        <v>2133</v>
      </c>
      <c r="K635" s="55" t="s">
        <v>2134</v>
      </c>
      <c r="L635" s="10">
        <v>3447107</v>
      </c>
      <c r="M635" s="10">
        <v>0</v>
      </c>
      <c r="N635" s="10">
        <v>1292306</v>
      </c>
      <c r="O63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4739413</v>
      </c>
      <c r="P635" s="10">
        <v>861777</v>
      </c>
      <c r="Q635" s="10">
        <v>0</v>
      </c>
      <c r="R635" s="10">
        <v>323076</v>
      </c>
      <c r="S635" s="10">
        <f>SUM(Table3[[#This Row],[2nd Apportionment A-G Access Grant Res. Code 7412, PCA 25580]:[2nd Apportionment A-G Learning Loss Mitigation Grant Res. Code 7413, PCA 25635]])</f>
        <v>1184853</v>
      </c>
    </row>
    <row r="636" spans="1:19" x14ac:dyDescent="0.2">
      <c r="A636" s="14" t="s">
        <v>234</v>
      </c>
      <c r="B636" s="3" t="s">
        <v>235</v>
      </c>
      <c r="C636" s="3">
        <v>4</v>
      </c>
      <c r="D636" s="13" t="s">
        <v>4017</v>
      </c>
      <c r="E636" s="13" t="s">
        <v>236</v>
      </c>
      <c r="F636" s="13" t="s">
        <v>2135</v>
      </c>
      <c r="G636" s="3" t="s">
        <v>10</v>
      </c>
      <c r="H636" s="12" t="s">
        <v>396</v>
      </c>
      <c r="I636" s="15" t="s">
        <v>396</v>
      </c>
      <c r="J636" s="44" t="s">
        <v>2135</v>
      </c>
      <c r="K636" s="55" t="s">
        <v>2136</v>
      </c>
      <c r="L636" s="10">
        <v>75000</v>
      </c>
      <c r="M636" s="10">
        <v>0</v>
      </c>
      <c r="N636" s="10">
        <v>75000</v>
      </c>
      <c r="O63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36" s="10">
        <v>18750</v>
      </c>
      <c r="Q636" s="10">
        <v>0</v>
      </c>
      <c r="R636" s="10">
        <v>18750</v>
      </c>
      <c r="S636" s="10">
        <f>SUM(Table3[[#This Row],[2nd Apportionment A-G Access Grant Res. Code 7412, PCA 25580]:[2nd Apportionment A-G Learning Loss Mitigation Grant Res. Code 7413, PCA 25635]])</f>
        <v>37500</v>
      </c>
    </row>
    <row r="637" spans="1:19" x14ac:dyDescent="0.2">
      <c r="A637" s="14" t="s">
        <v>234</v>
      </c>
      <c r="B637" s="3" t="s">
        <v>235</v>
      </c>
      <c r="C637" s="3">
        <v>4</v>
      </c>
      <c r="D637" s="13" t="s">
        <v>4018</v>
      </c>
      <c r="E637" s="13" t="s">
        <v>236</v>
      </c>
      <c r="F637" s="13" t="s">
        <v>2137</v>
      </c>
      <c r="G637" s="3" t="s">
        <v>10</v>
      </c>
      <c r="H637" s="12" t="s">
        <v>396</v>
      </c>
      <c r="I637" s="15" t="s">
        <v>396</v>
      </c>
      <c r="J637" s="44" t="s">
        <v>2137</v>
      </c>
      <c r="K637" s="55" t="s">
        <v>2138</v>
      </c>
      <c r="L637" s="10">
        <v>1982837</v>
      </c>
      <c r="M637" s="10">
        <v>0</v>
      </c>
      <c r="N637" s="10">
        <v>743357</v>
      </c>
      <c r="O63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2726194</v>
      </c>
      <c r="P637" s="10">
        <v>495709</v>
      </c>
      <c r="Q637" s="10">
        <v>0</v>
      </c>
      <c r="R637" s="10">
        <v>185839</v>
      </c>
      <c r="S637" s="10">
        <f>SUM(Table3[[#This Row],[2nd Apportionment A-G Access Grant Res. Code 7412, PCA 25580]:[2nd Apportionment A-G Learning Loss Mitigation Grant Res. Code 7413, PCA 25635]])</f>
        <v>681548</v>
      </c>
    </row>
    <row r="638" spans="1:19" x14ac:dyDescent="0.2">
      <c r="A638" s="14" t="s">
        <v>234</v>
      </c>
      <c r="B638" s="3" t="s">
        <v>235</v>
      </c>
      <c r="C638" s="3">
        <v>4</v>
      </c>
      <c r="D638" s="13" t="s">
        <v>4019</v>
      </c>
      <c r="E638" s="13" t="s">
        <v>236</v>
      </c>
      <c r="F638" s="13" t="s">
        <v>2139</v>
      </c>
      <c r="G638" s="3" t="s">
        <v>10</v>
      </c>
      <c r="H638" s="12" t="s">
        <v>396</v>
      </c>
      <c r="I638" s="15" t="s">
        <v>396</v>
      </c>
      <c r="J638" s="44" t="s">
        <v>2139</v>
      </c>
      <c r="K638" s="55" t="s">
        <v>2140</v>
      </c>
      <c r="L638" s="10">
        <v>424307</v>
      </c>
      <c r="M638" s="10">
        <v>0</v>
      </c>
      <c r="N638" s="10">
        <v>159071</v>
      </c>
      <c r="O63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583378</v>
      </c>
      <c r="P638" s="10">
        <v>106077</v>
      </c>
      <c r="Q638" s="10">
        <v>0</v>
      </c>
      <c r="R638" s="10">
        <v>39768</v>
      </c>
      <c r="S638" s="10">
        <f>SUM(Table3[[#This Row],[2nd Apportionment A-G Access Grant Res. Code 7412, PCA 25580]:[2nd Apportionment A-G Learning Loss Mitigation Grant Res. Code 7413, PCA 25635]])</f>
        <v>145845</v>
      </c>
    </row>
    <row r="639" spans="1:19" x14ac:dyDescent="0.2">
      <c r="A639" s="14" t="s">
        <v>234</v>
      </c>
      <c r="B639" s="3" t="s">
        <v>235</v>
      </c>
      <c r="C639" s="3">
        <v>4</v>
      </c>
      <c r="D639" s="13" t="s">
        <v>4020</v>
      </c>
      <c r="E639" s="13" t="s">
        <v>236</v>
      </c>
      <c r="F639" s="13" t="s">
        <v>2141</v>
      </c>
      <c r="G639" s="3" t="s">
        <v>10</v>
      </c>
      <c r="H639" s="12" t="s">
        <v>396</v>
      </c>
      <c r="I639" s="15" t="s">
        <v>396</v>
      </c>
      <c r="J639" s="44" t="s">
        <v>2141</v>
      </c>
      <c r="K639" s="55" t="s">
        <v>2142</v>
      </c>
      <c r="L639" s="10">
        <v>75000</v>
      </c>
      <c r="M639" s="10">
        <v>0</v>
      </c>
      <c r="N639" s="10">
        <v>75000</v>
      </c>
      <c r="O63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39" s="10">
        <v>18750</v>
      </c>
      <c r="Q639" s="10">
        <v>0</v>
      </c>
      <c r="R639" s="10">
        <v>18750</v>
      </c>
      <c r="S639" s="10">
        <f>SUM(Table3[[#This Row],[2nd Apportionment A-G Access Grant Res. Code 7412, PCA 25580]:[2nd Apportionment A-G Learning Loss Mitigation Grant Res. Code 7413, PCA 25635]])</f>
        <v>37500</v>
      </c>
    </row>
    <row r="640" spans="1:19" x14ac:dyDescent="0.2">
      <c r="A640" s="14" t="s">
        <v>234</v>
      </c>
      <c r="B640" s="3" t="s">
        <v>235</v>
      </c>
      <c r="C640" s="3">
        <v>4</v>
      </c>
      <c r="D640" s="13" t="s">
        <v>4021</v>
      </c>
      <c r="E640" s="13" t="s">
        <v>236</v>
      </c>
      <c r="F640" s="13" t="s">
        <v>2143</v>
      </c>
      <c r="G640" s="3" t="s">
        <v>10</v>
      </c>
      <c r="H640" s="12" t="s">
        <v>396</v>
      </c>
      <c r="I640" s="15" t="s">
        <v>396</v>
      </c>
      <c r="J640" s="44" t="s">
        <v>2143</v>
      </c>
      <c r="K640" s="55" t="s">
        <v>2144</v>
      </c>
      <c r="L640" s="10">
        <v>75000</v>
      </c>
      <c r="M640" s="10">
        <v>0</v>
      </c>
      <c r="N640" s="10">
        <v>75000</v>
      </c>
      <c r="O64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40" s="10">
        <v>18750</v>
      </c>
      <c r="Q640" s="10">
        <v>0</v>
      </c>
      <c r="R640" s="10">
        <v>18750</v>
      </c>
      <c r="S640" s="10">
        <f>SUM(Table3[[#This Row],[2nd Apportionment A-G Access Grant Res. Code 7412, PCA 25580]:[2nd Apportionment A-G Learning Loss Mitigation Grant Res. Code 7413, PCA 25635]])</f>
        <v>37500</v>
      </c>
    </row>
    <row r="641" spans="1:19" x14ac:dyDescent="0.2">
      <c r="A641" s="14" t="s">
        <v>234</v>
      </c>
      <c r="B641" s="3" t="s">
        <v>235</v>
      </c>
      <c r="C641" s="3">
        <v>4</v>
      </c>
      <c r="D641" s="13" t="s">
        <v>4022</v>
      </c>
      <c r="E641" s="13" t="s">
        <v>236</v>
      </c>
      <c r="F641" s="13" t="s">
        <v>239</v>
      </c>
      <c r="G641" s="3" t="s">
        <v>10</v>
      </c>
      <c r="H641" s="12" t="s">
        <v>396</v>
      </c>
      <c r="I641" s="15" t="s">
        <v>396</v>
      </c>
      <c r="J641" s="44" t="s">
        <v>239</v>
      </c>
      <c r="K641" s="55" t="s">
        <v>240</v>
      </c>
      <c r="L641" s="10">
        <v>455161</v>
      </c>
      <c r="M641" s="10">
        <v>0</v>
      </c>
      <c r="N641" s="10">
        <v>170638</v>
      </c>
      <c r="O64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625799</v>
      </c>
      <c r="P641" s="10">
        <v>113790</v>
      </c>
      <c r="Q641" s="10">
        <v>0</v>
      </c>
      <c r="R641" s="10">
        <v>42659</v>
      </c>
      <c r="S641" s="10">
        <f>SUM(Table3[[#This Row],[2nd Apportionment A-G Access Grant Res. Code 7412, PCA 25580]:[2nd Apportionment A-G Learning Loss Mitigation Grant Res. Code 7413, PCA 25635]])</f>
        <v>156449</v>
      </c>
    </row>
    <row r="642" spans="1:19" x14ac:dyDescent="0.2">
      <c r="A642" s="14" t="s">
        <v>234</v>
      </c>
      <c r="B642" s="3" t="s">
        <v>235</v>
      </c>
      <c r="C642" s="3">
        <v>4</v>
      </c>
      <c r="D642" s="13" t="s">
        <v>4023</v>
      </c>
      <c r="E642" s="13" t="s">
        <v>236</v>
      </c>
      <c r="F642" s="13" t="s">
        <v>2145</v>
      </c>
      <c r="G642" s="3" t="s">
        <v>10</v>
      </c>
      <c r="H642" s="12" t="s">
        <v>396</v>
      </c>
      <c r="I642" s="15" t="s">
        <v>396</v>
      </c>
      <c r="J642" s="44" t="s">
        <v>2145</v>
      </c>
      <c r="K642" s="55" t="s">
        <v>2146</v>
      </c>
      <c r="L642" s="10">
        <v>1316230</v>
      </c>
      <c r="M642" s="10">
        <v>0</v>
      </c>
      <c r="N642" s="10">
        <v>493449</v>
      </c>
      <c r="O64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1809679</v>
      </c>
      <c r="P642" s="10">
        <v>329057</v>
      </c>
      <c r="Q642" s="10">
        <v>0</v>
      </c>
      <c r="R642" s="10">
        <v>123362</v>
      </c>
      <c r="S642" s="10">
        <f>SUM(Table3[[#This Row],[2nd Apportionment A-G Access Grant Res. Code 7412, PCA 25580]:[2nd Apportionment A-G Learning Loss Mitigation Grant Res. Code 7413, PCA 25635]])</f>
        <v>452419</v>
      </c>
    </row>
    <row r="643" spans="1:19" x14ac:dyDescent="0.2">
      <c r="A643" s="14" t="s">
        <v>234</v>
      </c>
      <c r="B643" s="3" t="s">
        <v>235</v>
      </c>
      <c r="C643" s="3">
        <v>4</v>
      </c>
      <c r="D643" s="13" t="s">
        <v>4024</v>
      </c>
      <c r="E643" s="13" t="s">
        <v>236</v>
      </c>
      <c r="F643" s="13" t="s">
        <v>2147</v>
      </c>
      <c r="G643" s="3" t="s">
        <v>10</v>
      </c>
      <c r="H643" s="12" t="s">
        <v>396</v>
      </c>
      <c r="I643" s="15" t="s">
        <v>396</v>
      </c>
      <c r="J643" s="44" t="s">
        <v>2147</v>
      </c>
      <c r="K643" s="55" t="s">
        <v>2148</v>
      </c>
      <c r="L643" s="10">
        <v>75000</v>
      </c>
      <c r="M643" s="10">
        <v>0</v>
      </c>
      <c r="N643" s="10">
        <v>75000</v>
      </c>
      <c r="O64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43" s="10">
        <v>18750</v>
      </c>
      <c r="Q643" s="10">
        <v>0</v>
      </c>
      <c r="R643" s="10">
        <v>18750</v>
      </c>
      <c r="S643" s="10">
        <f>SUM(Table3[[#This Row],[2nd Apportionment A-G Access Grant Res. Code 7412, PCA 25580]:[2nd Apportionment A-G Learning Loss Mitigation Grant Res. Code 7413, PCA 25635]])</f>
        <v>37500</v>
      </c>
    </row>
    <row r="644" spans="1:19" x14ac:dyDescent="0.2">
      <c r="A644" s="14" t="s">
        <v>234</v>
      </c>
      <c r="B644" s="3" t="s">
        <v>235</v>
      </c>
      <c r="C644" s="3">
        <v>4</v>
      </c>
      <c r="D644" s="13" t="s">
        <v>4025</v>
      </c>
      <c r="E644" s="13" t="s">
        <v>236</v>
      </c>
      <c r="F644" s="13" t="s">
        <v>2149</v>
      </c>
      <c r="G644" s="3" t="s">
        <v>10</v>
      </c>
      <c r="H644" s="12" t="s">
        <v>396</v>
      </c>
      <c r="I644" s="15" t="s">
        <v>396</v>
      </c>
      <c r="J644" s="44" t="s">
        <v>2149</v>
      </c>
      <c r="K644" s="55" t="s">
        <v>2150</v>
      </c>
      <c r="L644" s="10">
        <v>526492</v>
      </c>
      <c r="M644" s="10">
        <v>0</v>
      </c>
      <c r="N644" s="10">
        <v>197380</v>
      </c>
      <c r="O64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723872</v>
      </c>
      <c r="P644" s="10">
        <v>131623</v>
      </c>
      <c r="Q644" s="10">
        <v>0</v>
      </c>
      <c r="R644" s="10">
        <v>49345</v>
      </c>
      <c r="S644" s="10">
        <f>SUM(Table3[[#This Row],[2nd Apportionment A-G Access Grant Res. Code 7412, PCA 25580]:[2nd Apportionment A-G Learning Loss Mitigation Grant Res. Code 7413, PCA 25635]])</f>
        <v>180968</v>
      </c>
    </row>
    <row r="645" spans="1:19" x14ac:dyDescent="0.2">
      <c r="A645" s="14" t="s">
        <v>234</v>
      </c>
      <c r="B645" s="3" t="s">
        <v>235</v>
      </c>
      <c r="C645" s="3">
        <v>4</v>
      </c>
      <c r="D645" s="13" t="s">
        <v>4026</v>
      </c>
      <c r="E645" s="13" t="s">
        <v>236</v>
      </c>
      <c r="F645" s="13" t="s">
        <v>2151</v>
      </c>
      <c r="G645" s="3" t="s">
        <v>10</v>
      </c>
      <c r="H645" s="12" t="s">
        <v>396</v>
      </c>
      <c r="I645" s="15" t="s">
        <v>396</v>
      </c>
      <c r="J645" s="44" t="s">
        <v>2151</v>
      </c>
      <c r="K645" s="55" t="s">
        <v>2152</v>
      </c>
      <c r="L645" s="10">
        <v>801060</v>
      </c>
      <c r="M645" s="10">
        <v>0</v>
      </c>
      <c r="N645" s="10">
        <v>300314</v>
      </c>
      <c r="O64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1101374</v>
      </c>
      <c r="P645" s="10">
        <v>200265</v>
      </c>
      <c r="Q645" s="10">
        <v>0</v>
      </c>
      <c r="R645" s="10">
        <v>75078</v>
      </c>
      <c r="S645" s="10">
        <f>SUM(Table3[[#This Row],[2nd Apportionment A-G Access Grant Res. Code 7412, PCA 25580]:[2nd Apportionment A-G Learning Loss Mitigation Grant Res. Code 7413, PCA 25635]])</f>
        <v>275343</v>
      </c>
    </row>
    <row r="646" spans="1:19" x14ac:dyDescent="0.2">
      <c r="A646" s="14" t="s">
        <v>234</v>
      </c>
      <c r="B646" s="3" t="s">
        <v>235</v>
      </c>
      <c r="C646" s="3">
        <v>4</v>
      </c>
      <c r="D646" s="13" t="s">
        <v>4027</v>
      </c>
      <c r="E646" s="13" t="s">
        <v>236</v>
      </c>
      <c r="F646" s="13" t="s">
        <v>2137</v>
      </c>
      <c r="G646" s="3" t="s">
        <v>2153</v>
      </c>
      <c r="H646" s="12" t="s">
        <v>2154</v>
      </c>
      <c r="I646" s="15" t="s">
        <v>416</v>
      </c>
      <c r="J646" s="44" t="s">
        <v>2155</v>
      </c>
      <c r="K646" s="55" t="s">
        <v>2156</v>
      </c>
      <c r="L646" s="10">
        <v>173233</v>
      </c>
      <c r="M646" s="10">
        <v>0</v>
      </c>
      <c r="N646" s="10">
        <v>75000</v>
      </c>
      <c r="O64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248233</v>
      </c>
      <c r="P646" s="10">
        <v>43308</v>
      </c>
      <c r="Q646" s="10">
        <v>0</v>
      </c>
      <c r="R646" s="10">
        <v>18750</v>
      </c>
      <c r="S646" s="10">
        <f>SUM(Table3[[#This Row],[2nd Apportionment A-G Access Grant Res. Code 7412, PCA 25580]:[2nd Apportionment A-G Learning Loss Mitigation Grant Res. Code 7413, PCA 25635]])</f>
        <v>62058</v>
      </c>
    </row>
    <row r="647" spans="1:19" x14ac:dyDescent="0.2">
      <c r="A647" s="14" t="s">
        <v>234</v>
      </c>
      <c r="B647" s="3" t="s">
        <v>235</v>
      </c>
      <c r="C647" s="3">
        <v>4</v>
      </c>
      <c r="D647" s="13" t="s">
        <v>4028</v>
      </c>
      <c r="E647" s="13" t="s">
        <v>236</v>
      </c>
      <c r="F647" s="13" t="s">
        <v>2151</v>
      </c>
      <c r="G647" s="3" t="s">
        <v>2157</v>
      </c>
      <c r="H647" s="12" t="s">
        <v>2158</v>
      </c>
      <c r="I647" s="15" t="s">
        <v>416</v>
      </c>
      <c r="J647" s="44" t="s">
        <v>2159</v>
      </c>
      <c r="K647" s="55" t="s">
        <v>2160</v>
      </c>
      <c r="L647" s="10">
        <v>0</v>
      </c>
      <c r="M647" s="10">
        <v>126399</v>
      </c>
      <c r="N647" s="10">
        <v>18783</v>
      </c>
      <c r="O64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145182</v>
      </c>
      <c r="P647" s="10">
        <v>0</v>
      </c>
      <c r="Q647" s="10">
        <v>31600</v>
      </c>
      <c r="R647" s="10">
        <v>4696</v>
      </c>
      <c r="S647" s="10">
        <f>SUM(Table3[[#This Row],[2nd Apportionment A-G Access Grant Res. Code 7412, PCA 25580]:[2nd Apportionment A-G Learning Loss Mitigation Grant Res. Code 7413, PCA 25635]])</f>
        <v>36296</v>
      </c>
    </row>
    <row r="648" spans="1:19" x14ac:dyDescent="0.2">
      <c r="A648" s="14" t="s">
        <v>234</v>
      </c>
      <c r="B648" s="3" t="s">
        <v>235</v>
      </c>
      <c r="C648" s="3">
        <v>4</v>
      </c>
      <c r="D648" s="13" t="s">
        <v>4029</v>
      </c>
      <c r="E648" s="13" t="s">
        <v>236</v>
      </c>
      <c r="F648" s="13" t="s">
        <v>2129</v>
      </c>
      <c r="G648" s="3" t="s">
        <v>2161</v>
      </c>
      <c r="H648" s="12" t="s">
        <v>2162</v>
      </c>
      <c r="I648" s="15" t="s">
        <v>416</v>
      </c>
      <c r="J648" s="44" t="s">
        <v>2163</v>
      </c>
      <c r="K648" s="55" t="s">
        <v>2164</v>
      </c>
      <c r="L648" s="10">
        <v>0</v>
      </c>
      <c r="M648" s="10">
        <v>19281</v>
      </c>
      <c r="N648" s="10">
        <v>2865</v>
      </c>
      <c r="O64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22146</v>
      </c>
      <c r="P648" s="10">
        <v>0</v>
      </c>
      <c r="Q648" s="10">
        <v>4820</v>
      </c>
      <c r="R648" s="10">
        <v>716</v>
      </c>
      <c r="S648" s="10">
        <f>SUM(Table3[[#This Row],[2nd Apportionment A-G Access Grant Res. Code 7412, PCA 25580]:[2nd Apportionment A-G Learning Loss Mitigation Grant Res. Code 7413, PCA 25635]])</f>
        <v>5536</v>
      </c>
    </row>
    <row r="649" spans="1:19" ht="30" x14ac:dyDescent="0.2">
      <c r="A649" s="14" t="s">
        <v>234</v>
      </c>
      <c r="B649" s="3" t="s">
        <v>235</v>
      </c>
      <c r="C649" s="3">
        <v>4</v>
      </c>
      <c r="D649" s="13" t="s">
        <v>4030</v>
      </c>
      <c r="E649" s="13" t="s">
        <v>236</v>
      </c>
      <c r="F649" s="13" t="s">
        <v>2133</v>
      </c>
      <c r="G649" s="3" t="s">
        <v>2165</v>
      </c>
      <c r="H649" s="12" t="s">
        <v>2166</v>
      </c>
      <c r="I649" s="15" t="s">
        <v>416</v>
      </c>
      <c r="J649" s="44" t="s">
        <v>2167</v>
      </c>
      <c r="K649" s="55" t="s">
        <v>2168</v>
      </c>
      <c r="L649" s="10">
        <v>0</v>
      </c>
      <c r="M649" s="10">
        <v>135682</v>
      </c>
      <c r="N649" s="10">
        <v>75000</v>
      </c>
      <c r="O64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210682</v>
      </c>
      <c r="P649" s="10">
        <v>0</v>
      </c>
      <c r="Q649" s="10">
        <v>33920</v>
      </c>
      <c r="R649" s="10">
        <v>18750</v>
      </c>
      <c r="S649" s="10">
        <f>SUM(Table3[[#This Row],[2nd Apportionment A-G Access Grant Res. Code 7412, PCA 25580]:[2nd Apportionment A-G Learning Loss Mitigation Grant Res. Code 7413, PCA 25635]])</f>
        <v>52670</v>
      </c>
    </row>
    <row r="650" spans="1:19" x14ac:dyDescent="0.2">
      <c r="A650" s="14" t="s">
        <v>234</v>
      </c>
      <c r="B650" s="3" t="s">
        <v>235</v>
      </c>
      <c r="C650" s="3">
        <v>4</v>
      </c>
      <c r="D650" s="13" t="s">
        <v>4031</v>
      </c>
      <c r="E650" s="13" t="s">
        <v>236</v>
      </c>
      <c r="F650" s="13" t="s">
        <v>2145</v>
      </c>
      <c r="G650" s="3" t="s">
        <v>2169</v>
      </c>
      <c r="H650" s="12" t="s">
        <v>2170</v>
      </c>
      <c r="I650" s="15" t="s">
        <v>416</v>
      </c>
      <c r="J650" s="44" t="s">
        <v>2171</v>
      </c>
      <c r="K650" s="55" t="s">
        <v>2172</v>
      </c>
      <c r="L650" s="10">
        <v>75000</v>
      </c>
      <c r="M650" s="10">
        <v>0</v>
      </c>
      <c r="N650" s="10">
        <v>75000</v>
      </c>
      <c r="O65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50" s="10">
        <v>18750</v>
      </c>
      <c r="Q650" s="10">
        <v>0</v>
      </c>
      <c r="R650" s="10">
        <v>18750</v>
      </c>
      <c r="S650" s="10">
        <f>SUM(Table3[[#This Row],[2nd Apportionment A-G Access Grant Res. Code 7412, PCA 25580]:[2nd Apportionment A-G Learning Loss Mitigation Grant Res. Code 7413, PCA 25635]])</f>
        <v>37500</v>
      </c>
    </row>
    <row r="651" spans="1:19" x14ac:dyDescent="0.2">
      <c r="A651" s="14" t="s">
        <v>234</v>
      </c>
      <c r="B651" s="3" t="s">
        <v>235</v>
      </c>
      <c r="C651" s="3">
        <v>4</v>
      </c>
      <c r="D651" s="13" t="s">
        <v>4032</v>
      </c>
      <c r="E651" s="13" t="s">
        <v>236</v>
      </c>
      <c r="F651" s="13" t="s">
        <v>2133</v>
      </c>
      <c r="G651" s="3" t="s">
        <v>2173</v>
      </c>
      <c r="H651" s="12" t="s">
        <v>2174</v>
      </c>
      <c r="I651" s="15" t="s">
        <v>416</v>
      </c>
      <c r="J651" s="44" t="s">
        <v>2175</v>
      </c>
      <c r="K651" s="55" t="s">
        <v>2176</v>
      </c>
      <c r="L651" s="10">
        <v>75000</v>
      </c>
      <c r="M651" s="10">
        <v>0</v>
      </c>
      <c r="N651" s="10">
        <v>75000</v>
      </c>
      <c r="O65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51" s="10">
        <v>18750</v>
      </c>
      <c r="Q651" s="10">
        <v>0</v>
      </c>
      <c r="R651" s="10">
        <v>18750</v>
      </c>
      <c r="S651" s="10">
        <f>SUM(Table3[[#This Row],[2nd Apportionment A-G Access Grant Res. Code 7412, PCA 25580]:[2nd Apportionment A-G Learning Loss Mitigation Grant Res. Code 7413, PCA 25635]])</f>
        <v>37500</v>
      </c>
    </row>
    <row r="652" spans="1:19" x14ac:dyDescent="0.2">
      <c r="A652" s="14" t="s">
        <v>234</v>
      </c>
      <c r="B652" s="3" t="s">
        <v>235</v>
      </c>
      <c r="C652" s="3">
        <v>4</v>
      </c>
      <c r="D652" s="13" t="s">
        <v>4033</v>
      </c>
      <c r="E652" s="13" t="s">
        <v>236</v>
      </c>
      <c r="F652" s="13" t="s">
        <v>2133</v>
      </c>
      <c r="G652" s="3" t="s">
        <v>2177</v>
      </c>
      <c r="H652" s="12" t="s">
        <v>2178</v>
      </c>
      <c r="I652" s="15" t="s">
        <v>416</v>
      </c>
      <c r="J652" s="44" t="s">
        <v>2179</v>
      </c>
      <c r="K652" s="55" t="s">
        <v>2180</v>
      </c>
      <c r="L652" s="10">
        <v>75000</v>
      </c>
      <c r="M652" s="10">
        <v>0</v>
      </c>
      <c r="N652" s="10">
        <v>75000</v>
      </c>
      <c r="O65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52" s="10">
        <v>18750</v>
      </c>
      <c r="Q652" s="10">
        <v>0</v>
      </c>
      <c r="R652" s="10">
        <v>18750</v>
      </c>
      <c r="S652" s="10">
        <f>SUM(Table3[[#This Row],[2nd Apportionment A-G Access Grant Res. Code 7412, PCA 25580]:[2nd Apportionment A-G Learning Loss Mitigation Grant Res. Code 7413, PCA 25635]])</f>
        <v>37500</v>
      </c>
    </row>
    <row r="653" spans="1:19" x14ac:dyDescent="0.2">
      <c r="A653" s="14" t="s">
        <v>234</v>
      </c>
      <c r="B653" s="3" t="s">
        <v>235</v>
      </c>
      <c r="C653" s="3">
        <v>4</v>
      </c>
      <c r="D653" s="13" t="s">
        <v>4034</v>
      </c>
      <c r="E653" s="13" t="s">
        <v>236</v>
      </c>
      <c r="F653" s="13" t="s">
        <v>2181</v>
      </c>
      <c r="G653" s="3" t="s">
        <v>2182</v>
      </c>
      <c r="H653" s="12" t="s">
        <v>2183</v>
      </c>
      <c r="I653" s="15" t="s">
        <v>416</v>
      </c>
      <c r="J653" s="44" t="s">
        <v>2184</v>
      </c>
      <c r="K653" s="55" t="s">
        <v>2185</v>
      </c>
      <c r="L653" s="10">
        <v>156249</v>
      </c>
      <c r="M653" s="10">
        <v>0</v>
      </c>
      <c r="N653" s="10">
        <v>75000</v>
      </c>
      <c r="O65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231249</v>
      </c>
      <c r="P653" s="10">
        <v>39062</v>
      </c>
      <c r="Q653" s="10">
        <v>0</v>
      </c>
      <c r="R653" s="10">
        <v>18750</v>
      </c>
      <c r="S653" s="10">
        <f>SUM(Table3[[#This Row],[2nd Apportionment A-G Access Grant Res. Code 7412, PCA 25580]:[2nd Apportionment A-G Learning Loss Mitigation Grant Res. Code 7413, PCA 25635]])</f>
        <v>57812</v>
      </c>
    </row>
    <row r="654" spans="1:19" x14ac:dyDescent="0.2">
      <c r="A654" s="14" t="s">
        <v>234</v>
      </c>
      <c r="B654" s="3" t="s">
        <v>235</v>
      </c>
      <c r="C654" s="3">
        <v>4</v>
      </c>
      <c r="D654" s="13" t="s">
        <v>4035</v>
      </c>
      <c r="E654" s="13" t="s">
        <v>236</v>
      </c>
      <c r="F654" s="13" t="s">
        <v>2145</v>
      </c>
      <c r="G654" s="3" t="s">
        <v>2186</v>
      </c>
      <c r="H654" s="12" t="s">
        <v>2187</v>
      </c>
      <c r="I654" s="15" t="s">
        <v>416</v>
      </c>
      <c r="J654" s="44" t="s">
        <v>2188</v>
      </c>
      <c r="K654" s="55" t="s">
        <v>2189</v>
      </c>
      <c r="L654" s="10">
        <v>75000</v>
      </c>
      <c r="M654" s="10">
        <v>0</v>
      </c>
      <c r="N654" s="10">
        <v>75000</v>
      </c>
      <c r="O65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54" s="10">
        <v>18750</v>
      </c>
      <c r="Q654" s="10">
        <v>0</v>
      </c>
      <c r="R654" s="10">
        <v>18750</v>
      </c>
      <c r="S654" s="10">
        <f>SUM(Table3[[#This Row],[2nd Apportionment A-G Access Grant Res. Code 7412, PCA 25580]:[2nd Apportionment A-G Learning Loss Mitigation Grant Res. Code 7413, PCA 25635]])</f>
        <v>37500</v>
      </c>
    </row>
    <row r="655" spans="1:19" x14ac:dyDescent="0.2">
      <c r="A655" s="14" t="s">
        <v>234</v>
      </c>
      <c r="B655" s="3" t="s">
        <v>235</v>
      </c>
      <c r="C655" s="3">
        <v>4</v>
      </c>
      <c r="D655" s="13" t="s">
        <v>4036</v>
      </c>
      <c r="E655" s="13" t="s">
        <v>236</v>
      </c>
      <c r="F655" s="13" t="s">
        <v>2147</v>
      </c>
      <c r="G655" s="3" t="s">
        <v>2190</v>
      </c>
      <c r="H655" s="12" t="s">
        <v>2191</v>
      </c>
      <c r="I655" s="15" t="s">
        <v>416</v>
      </c>
      <c r="J655" s="44" t="s">
        <v>2192</v>
      </c>
      <c r="K655" s="55" t="s">
        <v>2193</v>
      </c>
      <c r="L655" s="10">
        <v>55480</v>
      </c>
      <c r="M655" s="10">
        <v>0</v>
      </c>
      <c r="N655" s="10">
        <v>20799</v>
      </c>
      <c r="O65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76279</v>
      </c>
      <c r="P655" s="10">
        <v>13870</v>
      </c>
      <c r="Q655" s="10">
        <v>0</v>
      </c>
      <c r="R655" s="10">
        <v>5200</v>
      </c>
      <c r="S655" s="10">
        <f>SUM(Table3[[#This Row],[2nd Apportionment A-G Access Grant Res. Code 7412, PCA 25580]:[2nd Apportionment A-G Learning Loss Mitigation Grant Res. Code 7413, PCA 25635]])</f>
        <v>19070</v>
      </c>
    </row>
    <row r="656" spans="1:19" x14ac:dyDescent="0.2">
      <c r="A656" s="14" t="s">
        <v>234</v>
      </c>
      <c r="B656" s="3" t="s">
        <v>235</v>
      </c>
      <c r="C656" s="3">
        <v>4</v>
      </c>
      <c r="D656" s="13" t="s">
        <v>4037</v>
      </c>
      <c r="E656" s="13" t="s">
        <v>236</v>
      </c>
      <c r="F656" s="13" t="s">
        <v>2194</v>
      </c>
      <c r="G656" s="3" t="s">
        <v>2195</v>
      </c>
      <c r="H656" s="12" t="s">
        <v>2196</v>
      </c>
      <c r="I656" s="15" t="s">
        <v>412</v>
      </c>
      <c r="J656" s="44" t="s">
        <v>2194</v>
      </c>
      <c r="K656" s="55" t="s">
        <v>2197</v>
      </c>
      <c r="L656" s="10">
        <v>39911</v>
      </c>
      <c r="M656" s="10">
        <v>0</v>
      </c>
      <c r="N656" s="10">
        <v>14963</v>
      </c>
      <c r="O65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54874</v>
      </c>
      <c r="P656" s="10">
        <v>9978</v>
      </c>
      <c r="Q656" s="10">
        <v>0</v>
      </c>
      <c r="R656" s="10">
        <v>3741</v>
      </c>
      <c r="S656" s="10">
        <f>SUM(Table3[[#This Row],[2nd Apportionment A-G Access Grant Res. Code 7412, PCA 25580]:[2nd Apportionment A-G Learning Loss Mitigation Grant Res. Code 7413, PCA 25635]])</f>
        <v>13719</v>
      </c>
    </row>
    <row r="657" spans="1:19" ht="30" x14ac:dyDescent="0.2">
      <c r="A657" s="14" t="s">
        <v>234</v>
      </c>
      <c r="B657" s="3" t="s">
        <v>235</v>
      </c>
      <c r="C657" s="3">
        <v>4</v>
      </c>
      <c r="D657" s="13" t="s">
        <v>4038</v>
      </c>
      <c r="E657" s="13" t="s">
        <v>236</v>
      </c>
      <c r="F657" s="13" t="s">
        <v>2145</v>
      </c>
      <c r="G657" s="3" t="s">
        <v>2198</v>
      </c>
      <c r="H657" s="12" t="s">
        <v>2199</v>
      </c>
      <c r="I657" s="15" t="s">
        <v>416</v>
      </c>
      <c r="J657" s="44" t="s">
        <v>2200</v>
      </c>
      <c r="K657" s="55" t="s">
        <v>2201</v>
      </c>
      <c r="L657" s="10">
        <v>85484</v>
      </c>
      <c r="M657" s="10">
        <v>0</v>
      </c>
      <c r="N657" s="10">
        <v>75000</v>
      </c>
      <c r="O65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160484</v>
      </c>
      <c r="P657" s="10">
        <v>21371</v>
      </c>
      <c r="Q657" s="10">
        <v>0</v>
      </c>
      <c r="R657" s="10">
        <v>18750</v>
      </c>
      <c r="S657" s="10">
        <f>SUM(Table3[[#This Row],[2nd Apportionment A-G Access Grant Res. Code 7412, PCA 25580]:[2nd Apportionment A-G Learning Loss Mitigation Grant Res. Code 7413, PCA 25635]])</f>
        <v>40121</v>
      </c>
    </row>
    <row r="658" spans="1:19" x14ac:dyDescent="0.2">
      <c r="A658" s="14" t="s">
        <v>234</v>
      </c>
      <c r="B658" s="3" t="s">
        <v>235</v>
      </c>
      <c r="C658" s="3">
        <v>4</v>
      </c>
      <c r="D658" s="13" t="s">
        <v>4039</v>
      </c>
      <c r="E658" s="13" t="s">
        <v>236</v>
      </c>
      <c r="F658" s="13" t="s">
        <v>2133</v>
      </c>
      <c r="G658" s="3" t="s">
        <v>2202</v>
      </c>
      <c r="H658" s="12" t="s">
        <v>2203</v>
      </c>
      <c r="I658" s="15" t="s">
        <v>416</v>
      </c>
      <c r="J658" s="44" t="s">
        <v>2204</v>
      </c>
      <c r="K658" s="55" t="s">
        <v>2205</v>
      </c>
      <c r="L658" s="10">
        <v>212012</v>
      </c>
      <c r="M658" s="10">
        <v>0</v>
      </c>
      <c r="N658" s="10">
        <v>79482</v>
      </c>
      <c r="O65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291494</v>
      </c>
      <c r="P658" s="10">
        <v>53003</v>
      </c>
      <c r="Q658" s="10">
        <v>0</v>
      </c>
      <c r="R658" s="10">
        <v>19870</v>
      </c>
      <c r="S658" s="10">
        <f>SUM(Table3[[#This Row],[2nd Apportionment A-G Access Grant Res. Code 7412, PCA 25580]:[2nd Apportionment A-G Learning Loss Mitigation Grant Res. Code 7413, PCA 25635]])</f>
        <v>72873</v>
      </c>
    </row>
    <row r="659" spans="1:19" x14ac:dyDescent="0.2">
      <c r="A659" s="14" t="s">
        <v>234</v>
      </c>
      <c r="B659" s="3" t="s">
        <v>235</v>
      </c>
      <c r="C659" s="3">
        <v>4</v>
      </c>
      <c r="D659" s="13" t="s">
        <v>4040</v>
      </c>
      <c r="E659" s="13" t="s">
        <v>236</v>
      </c>
      <c r="F659" s="13" t="s">
        <v>2206</v>
      </c>
      <c r="G659" s="3" t="s">
        <v>2207</v>
      </c>
      <c r="H659" s="12" t="s">
        <v>2208</v>
      </c>
      <c r="I659" s="15" t="s">
        <v>416</v>
      </c>
      <c r="J659" s="44" t="s">
        <v>2209</v>
      </c>
      <c r="K659" s="55" t="s">
        <v>2210</v>
      </c>
      <c r="L659" s="10">
        <v>75000</v>
      </c>
      <c r="M659" s="10">
        <v>0</v>
      </c>
      <c r="N659" s="10">
        <v>75000</v>
      </c>
      <c r="O65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59" s="10">
        <v>18750</v>
      </c>
      <c r="Q659" s="10">
        <v>0</v>
      </c>
      <c r="R659" s="10">
        <v>18750</v>
      </c>
      <c r="S659" s="10">
        <f>SUM(Table3[[#This Row],[2nd Apportionment A-G Access Grant Res. Code 7412, PCA 25580]:[2nd Apportionment A-G Learning Loss Mitigation Grant Res. Code 7413, PCA 25635]])</f>
        <v>37500</v>
      </c>
    </row>
    <row r="660" spans="1:19" x14ac:dyDescent="0.2">
      <c r="A660" s="14" t="s">
        <v>234</v>
      </c>
      <c r="B660" s="3" t="s">
        <v>235</v>
      </c>
      <c r="C660" s="3">
        <v>4</v>
      </c>
      <c r="D660" s="13" t="s">
        <v>4041</v>
      </c>
      <c r="E660" s="13" t="s">
        <v>236</v>
      </c>
      <c r="F660" s="13" t="s">
        <v>2194</v>
      </c>
      <c r="G660" s="3" t="s">
        <v>2211</v>
      </c>
      <c r="H660" s="12" t="s">
        <v>2212</v>
      </c>
      <c r="I660" s="15" t="s">
        <v>416</v>
      </c>
      <c r="J660" s="44" t="s">
        <v>2213</v>
      </c>
      <c r="K660" s="55" t="s">
        <v>2214</v>
      </c>
      <c r="L660" s="10">
        <v>58310</v>
      </c>
      <c r="M660" s="10">
        <v>0</v>
      </c>
      <c r="N660" s="10">
        <v>21860</v>
      </c>
      <c r="O66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80170</v>
      </c>
      <c r="P660" s="10">
        <v>14577</v>
      </c>
      <c r="Q660" s="10">
        <v>0</v>
      </c>
      <c r="R660" s="10">
        <v>5465</v>
      </c>
      <c r="S660" s="10">
        <f>SUM(Table3[[#This Row],[2nd Apportionment A-G Access Grant Res. Code 7412, PCA 25580]:[2nd Apportionment A-G Learning Loss Mitigation Grant Res. Code 7413, PCA 25635]])</f>
        <v>20042</v>
      </c>
    </row>
    <row r="661" spans="1:19" x14ac:dyDescent="0.2">
      <c r="A661" s="14" t="s">
        <v>234</v>
      </c>
      <c r="B661" s="3" t="s">
        <v>235</v>
      </c>
      <c r="C661" s="3">
        <v>4</v>
      </c>
      <c r="D661" s="13" t="s">
        <v>4042</v>
      </c>
      <c r="E661" s="13" t="s">
        <v>236</v>
      </c>
      <c r="F661" s="13" t="s">
        <v>2194</v>
      </c>
      <c r="G661" s="3" t="s">
        <v>2215</v>
      </c>
      <c r="H661" s="12" t="s">
        <v>2216</v>
      </c>
      <c r="I661" s="15" t="s">
        <v>412</v>
      </c>
      <c r="J661" s="44" t="s">
        <v>2194</v>
      </c>
      <c r="K661" s="55" t="s">
        <v>2217</v>
      </c>
      <c r="L661" s="10">
        <v>75000</v>
      </c>
      <c r="M661" s="10">
        <v>0</v>
      </c>
      <c r="N661" s="10">
        <v>75000</v>
      </c>
      <c r="O66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61" s="10">
        <v>18750</v>
      </c>
      <c r="Q661" s="10">
        <v>0</v>
      </c>
      <c r="R661" s="10">
        <v>18750</v>
      </c>
      <c r="S661" s="10">
        <f>SUM(Table3[[#This Row],[2nd Apportionment A-G Access Grant Res. Code 7412, PCA 25580]:[2nd Apportionment A-G Learning Loss Mitigation Grant Res. Code 7413, PCA 25635]])</f>
        <v>37500</v>
      </c>
    </row>
    <row r="662" spans="1:19" x14ac:dyDescent="0.2">
      <c r="A662" s="14" t="s">
        <v>234</v>
      </c>
      <c r="B662" s="3" t="s">
        <v>235</v>
      </c>
      <c r="C662" s="3">
        <v>4</v>
      </c>
      <c r="D662" s="13" t="s">
        <v>4043</v>
      </c>
      <c r="E662" s="13" t="s">
        <v>236</v>
      </c>
      <c r="F662" s="13" t="s">
        <v>2194</v>
      </c>
      <c r="G662" s="3" t="s">
        <v>2218</v>
      </c>
      <c r="H662" s="12" t="s">
        <v>2219</v>
      </c>
      <c r="I662" s="15" t="s">
        <v>416</v>
      </c>
      <c r="J662" s="44" t="s">
        <v>2220</v>
      </c>
      <c r="K662" s="55" t="s">
        <v>2221</v>
      </c>
      <c r="L662" s="10">
        <v>50102</v>
      </c>
      <c r="M662" s="10">
        <v>0</v>
      </c>
      <c r="N662" s="10">
        <v>18783</v>
      </c>
      <c r="O66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68885</v>
      </c>
      <c r="P662" s="10">
        <v>12525</v>
      </c>
      <c r="Q662" s="10">
        <v>0</v>
      </c>
      <c r="R662" s="10">
        <v>4696</v>
      </c>
      <c r="S662" s="10">
        <f>SUM(Table3[[#This Row],[2nd Apportionment A-G Access Grant Res. Code 7412, PCA 25580]:[2nd Apportionment A-G Learning Loss Mitigation Grant Res. Code 7413, PCA 25635]])</f>
        <v>17221</v>
      </c>
    </row>
    <row r="663" spans="1:19" x14ac:dyDescent="0.2">
      <c r="A663" s="14" t="s">
        <v>234</v>
      </c>
      <c r="B663" s="3" t="s">
        <v>235</v>
      </c>
      <c r="C663" s="3">
        <v>4</v>
      </c>
      <c r="D663" s="13" t="s">
        <v>4044</v>
      </c>
      <c r="E663" s="13" t="s">
        <v>236</v>
      </c>
      <c r="F663" s="13" t="s">
        <v>2147</v>
      </c>
      <c r="G663" s="3" t="s">
        <v>2222</v>
      </c>
      <c r="H663" s="12" t="s">
        <v>2223</v>
      </c>
      <c r="I663" s="15" t="s">
        <v>416</v>
      </c>
      <c r="J663" s="44" t="s">
        <v>2224</v>
      </c>
      <c r="K663" s="55" t="s">
        <v>2225</v>
      </c>
      <c r="L663" s="10">
        <v>506395</v>
      </c>
      <c r="M663" s="10">
        <v>0</v>
      </c>
      <c r="N663" s="10">
        <v>189845</v>
      </c>
      <c r="O66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696240</v>
      </c>
      <c r="P663" s="10">
        <v>126599</v>
      </c>
      <c r="Q663" s="10">
        <v>0</v>
      </c>
      <c r="R663" s="10">
        <v>47461</v>
      </c>
      <c r="S663" s="10">
        <f>SUM(Table3[[#This Row],[2nd Apportionment A-G Access Grant Res. Code 7412, PCA 25580]:[2nd Apportionment A-G Learning Loss Mitigation Grant Res. Code 7413, PCA 25635]])</f>
        <v>174060</v>
      </c>
    </row>
    <row r="664" spans="1:19" x14ac:dyDescent="0.2">
      <c r="A664" s="14" t="s">
        <v>234</v>
      </c>
      <c r="B664" s="3" t="s">
        <v>235</v>
      </c>
      <c r="C664" s="3">
        <v>4</v>
      </c>
      <c r="D664" s="13" t="s">
        <v>4045</v>
      </c>
      <c r="E664" s="13" t="s">
        <v>236</v>
      </c>
      <c r="F664" s="13" t="s">
        <v>2111</v>
      </c>
      <c r="G664" s="3" t="s">
        <v>2226</v>
      </c>
      <c r="H664" s="12" t="s">
        <v>2227</v>
      </c>
      <c r="I664" s="15" t="s">
        <v>416</v>
      </c>
      <c r="J664" s="44" t="s">
        <v>2228</v>
      </c>
      <c r="K664" s="55" t="s">
        <v>2229</v>
      </c>
      <c r="L664" s="10">
        <v>195878</v>
      </c>
      <c r="M664" s="10">
        <v>0</v>
      </c>
      <c r="N664" s="10">
        <v>73434</v>
      </c>
      <c r="O66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269312</v>
      </c>
      <c r="P664" s="10">
        <v>48969</v>
      </c>
      <c r="Q664" s="10">
        <v>0</v>
      </c>
      <c r="R664" s="10">
        <v>18358</v>
      </c>
      <c r="S664" s="10">
        <f>SUM(Table3[[#This Row],[2nd Apportionment A-G Access Grant Res. Code 7412, PCA 25580]:[2nd Apportionment A-G Learning Loss Mitigation Grant Res. Code 7413, PCA 25635]])</f>
        <v>67327</v>
      </c>
    </row>
    <row r="665" spans="1:19" x14ac:dyDescent="0.2">
      <c r="A665" s="14" t="s">
        <v>234</v>
      </c>
      <c r="B665" s="3" t="s">
        <v>235</v>
      </c>
      <c r="C665" s="3">
        <v>4</v>
      </c>
      <c r="D665" s="13" t="s">
        <v>4046</v>
      </c>
      <c r="E665" s="13" t="s">
        <v>236</v>
      </c>
      <c r="F665" s="13" t="s">
        <v>2194</v>
      </c>
      <c r="G665" s="3" t="s">
        <v>2230</v>
      </c>
      <c r="H665" s="12" t="s">
        <v>2231</v>
      </c>
      <c r="I665" s="15" t="s">
        <v>416</v>
      </c>
      <c r="J665" s="44" t="s">
        <v>2232</v>
      </c>
      <c r="K665" s="55" t="s">
        <v>2233</v>
      </c>
      <c r="L665" s="10">
        <v>95674</v>
      </c>
      <c r="M665" s="10">
        <v>0</v>
      </c>
      <c r="N665" s="10">
        <v>75000</v>
      </c>
      <c r="O66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170674</v>
      </c>
      <c r="P665" s="10">
        <v>23918</v>
      </c>
      <c r="Q665" s="10">
        <v>0</v>
      </c>
      <c r="R665" s="10">
        <v>18750</v>
      </c>
      <c r="S665" s="10">
        <f>SUM(Table3[[#This Row],[2nd Apportionment A-G Access Grant Res. Code 7412, PCA 25580]:[2nd Apportionment A-G Learning Loss Mitigation Grant Res. Code 7413, PCA 25635]])</f>
        <v>42668</v>
      </c>
    </row>
    <row r="666" spans="1:19" x14ac:dyDescent="0.2">
      <c r="A666" s="14" t="s">
        <v>234</v>
      </c>
      <c r="B666" s="3" t="s">
        <v>235</v>
      </c>
      <c r="C666" s="3">
        <v>4</v>
      </c>
      <c r="D666" s="13" t="s">
        <v>4047</v>
      </c>
      <c r="E666" s="13" t="s">
        <v>236</v>
      </c>
      <c r="F666" s="13" t="s">
        <v>2133</v>
      </c>
      <c r="G666" s="3" t="s">
        <v>2234</v>
      </c>
      <c r="H666" s="12" t="s">
        <v>2235</v>
      </c>
      <c r="I666" s="15" t="s">
        <v>416</v>
      </c>
      <c r="J666" s="44" t="s">
        <v>2236</v>
      </c>
      <c r="K666" s="55" t="s">
        <v>2237</v>
      </c>
      <c r="L666" s="10">
        <v>0</v>
      </c>
      <c r="M666" s="10">
        <v>0</v>
      </c>
      <c r="N666" s="10">
        <v>75000</v>
      </c>
      <c r="O66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666" s="10">
        <v>0</v>
      </c>
      <c r="Q666" s="10">
        <v>0</v>
      </c>
      <c r="R666" s="10">
        <v>18750</v>
      </c>
      <c r="S666" s="10">
        <f>SUM(Table3[[#This Row],[2nd Apportionment A-G Access Grant Res. Code 7412, PCA 25580]:[2nd Apportionment A-G Learning Loss Mitigation Grant Res. Code 7413, PCA 25635]])</f>
        <v>18750</v>
      </c>
    </row>
    <row r="667" spans="1:19" x14ac:dyDescent="0.2">
      <c r="A667" s="14" t="s">
        <v>234</v>
      </c>
      <c r="B667" s="3" t="s">
        <v>235</v>
      </c>
      <c r="C667" s="3">
        <v>4</v>
      </c>
      <c r="D667" s="13" t="s">
        <v>4048</v>
      </c>
      <c r="E667" s="13" t="s">
        <v>236</v>
      </c>
      <c r="F667" s="13" t="s">
        <v>2147</v>
      </c>
      <c r="G667" s="3" t="s">
        <v>2238</v>
      </c>
      <c r="H667" s="12" t="s">
        <v>2239</v>
      </c>
      <c r="I667" s="15" t="s">
        <v>416</v>
      </c>
      <c r="J667" s="44" t="s">
        <v>2240</v>
      </c>
      <c r="K667" s="55" t="s">
        <v>2241</v>
      </c>
      <c r="L667" s="10">
        <v>75000</v>
      </c>
      <c r="M667" s="10">
        <v>0</v>
      </c>
      <c r="N667" s="10">
        <v>75000</v>
      </c>
      <c r="O66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67" s="10">
        <v>18750</v>
      </c>
      <c r="Q667" s="10">
        <v>0</v>
      </c>
      <c r="R667" s="10">
        <v>18750</v>
      </c>
      <c r="S667" s="10">
        <f>SUM(Table3[[#This Row],[2nd Apportionment A-G Access Grant Res. Code 7412, PCA 25580]:[2nd Apportionment A-G Learning Loss Mitigation Grant Res. Code 7413, PCA 25635]])</f>
        <v>37500</v>
      </c>
    </row>
    <row r="668" spans="1:19" x14ac:dyDescent="0.2">
      <c r="A668" s="14" t="s">
        <v>234</v>
      </c>
      <c r="B668" s="3" t="s">
        <v>235</v>
      </c>
      <c r="C668" s="3">
        <v>4</v>
      </c>
      <c r="D668" s="13" t="s">
        <v>4049</v>
      </c>
      <c r="E668" s="13" t="s">
        <v>236</v>
      </c>
      <c r="F668" s="13" t="s">
        <v>2181</v>
      </c>
      <c r="G668" s="3" t="s">
        <v>2242</v>
      </c>
      <c r="H668" s="12" t="s">
        <v>2243</v>
      </c>
      <c r="I668" s="15" t="s">
        <v>416</v>
      </c>
      <c r="J668" s="44" t="s">
        <v>2244</v>
      </c>
      <c r="K668" s="55" t="s">
        <v>2245</v>
      </c>
      <c r="L668" s="10">
        <v>75000</v>
      </c>
      <c r="M668" s="10">
        <v>0</v>
      </c>
      <c r="N668" s="10">
        <v>75000</v>
      </c>
      <c r="O66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68" s="10">
        <v>18750</v>
      </c>
      <c r="Q668" s="10">
        <v>0</v>
      </c>
      <c r="R668" s="10">
        <v>18750</v>
      </c>
      <c r="S668" s="10">
        <f>SUM(Table3[[#This Row],[2nd Apportionment A-G Access Grant Res. Code 7412, PCA 25580]:[2nd Apportionment A-G Learning Loss Mitigation Grant Res. Code 7413, PCA 25635]])</f>
        <v>37500</v>
      </c>
    </row>
    <row r="669" spans="1:19" x14ac:dyDescent="0.2">
      <c r="A669" s="14" t="s">
        <v>234</v>
      </c>
      <c r="B669" s="3" t="s">
        <v>235</v>
      </c>
      <c r="C669" s="3">
        <v>4</v>
      </c>
      <c r="D669" s="13" t="s">
        <v>4050</v>
      </c>
      <c r="E669" s="13" t="s">
        <v>236</v>
      </c>
      <c r="F669" s="13" t="s">
        <v>2181</v>
      </c>
      <c r="G669" s="3" t="s">
        <v>2246</v>
      </c>
      <c r="H669" s="12" t="s">
        <v>2247</v>
      </c>
      <c r="I669" s="15" t="s">
        <v>416</v>
      </c>
      <c r="J669" s="44" t="s">
        <v>2248</v>
      </c>
      <c r="K669" s="55" t="s">
        <v>2249</v>
      </c>
      <c r="L669" s="10">
        <v>88598</v>
      </c>
      <c r="M669" s="10">
        <v>0</v>
      </c>
      <c r="N669" s="10">
        <v>75000</v>
      </c>
      <c r="O66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163598</v>
      </c>
      <c r="P669" s="10">
        <v>22149</v>
      </c>
      <c r="Q669" s="10">
        <v>0</v>
      </c>
      <c r="R669" s="10">
        <v>18750</v>
      </c>
      <c r="S669" s="10">
        <f>SUM(Table3[[#This Row],[2nd Apportionment A-G Access Grant Res. Code 7412, PCA 25580]:[2nd Apportionment A-G Learning Loss Mitigation Grant Res. Code 7413, PCA 25635]])</f>
        <v>40899</v>
      </c>
    </row>
    <row r="670" spans="1:19" x14ac:dyDescent="0.2">
      <c r="A670" s="14" t="s">
        <v>234</v>
      </c>
      <c r="B670" s="3" t="s">
        <v>235</v>
      </c>
      <c r="C670" s="3">
        <v>4</v>
      </c>
      <c r="D670" s="13" t="s">
        <v>4051</v>
      </c>
      <c r="E670" s="13" t="s">
        <v>236</v>
      </c>
      <c r="F670" s="13" t="s">
        <v>2181</v>
      </c>
      <c r="G670" s="3" t="s">
        <v>2250</v>
      </c>
      <c r="H670" s="12" t="s">
        <v>2251</v>
      </c>
      <c r="I670" s="15" t="s">
        <v>416</v>
      </c>
      <c r="J670" s="44" t="s">
        <v>2252</v>
      </c>
      <c r="K670" s="55" t="s">
        <v>2253</v>
      </c>
      <c r="L670" s="10">
        <v>147474</v>
      </c>
      <c r="M670" s="10">
        <v>0</v>
      </c>
      <c r="N670" s="10">
        <v>75000</v>
      </c>
      <c r="O67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222474</v>
      </c>
      <c r="P670" s="10">
        <v>36868</v>
      </c>
      <c r="Q670" s="10">
        <v>0</v>
      </c>
      <c r="R670" s="10">
        <v>18750</v>
      </c>
      <c r="S670" s="10">
        <f>SUM(Table3[[#This Row],[2nd Apportionment A-G Access Grant Res. Code 7412, PCA 25580]:[2nd Apportionment A-G Learning Loss Mitigation Grant Res. Code 7413, PCA 25635]])</f>
        <v>55618</v>
      </c>
    </row>
    <row r="671" spans="1:19" x14ac:dyDescent="0.2">
      <c r="A671" s="14" t="s">
        <v>234</v>
      </c>
      <c r="B671" s="3" t="s">
        <v>235</v>
      </c>
      <c r="C671" s="3">
        <v>4</v>
      </c>
      <c r="D671" s="13" t="s">
        <v>4052</v>
      </c>
      <c r="E671" s="13" t="s">
        <v>236</v>
      </c>
      <c r="F671" s="13" t="s">
        <v>2181</v>
      </c>
      <c r="G671" s="3" t="s">
        <v>2254</v>
      </c>
      <c r="H671" s="12" t="s">
        <v>2255</v>
      </c>
      <c r="I671" s="15" t="s">
        <v>416</v>
      </c>
      <c r="J671" s="44" t="s">
        <v>2256</v>
      </c>
      <c r="K671" s="55" t="s">
        <v>2257</v>
      </c>
      <c r="L671" s="10">
        <v>75000</v>
      </c>
      <c r="M671" s="10">
        <v>0</v>
      </c>
      <c r="N671" s="10">
        <v>75000</v>
      </c>
      <c r="O67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71" s="10">
        <v>18750</v>
      </c>
      <c r="Q671" s="10">
        <v>0</v>
      </c>
      <c r="R671" s="10">
        <v>18750</v>
      </c>
      <c r="S671" s="10">
        <f>SUM(Table3[[#This Row],[2nd Apportionment A-G Access Grant Res. Code 7412, PCA 25580]:[2nd Apportionment A-G Learning Loss Mitigation Grant Res. Code 7413, PCA 25635]])</f>
        <v>37500</v>
      </c>
    </row>
    <row r="672" spans="1:19" x14ac:dyDescent="0.2">
      <c r="A672" s="14" t="s">
        <v>234</v>
      </c>
      <c r="B672" s="3" t="s">
        <v>235</v>
      </c>
      <c r="C672" s="3">
        <v>4</v>
      </c>
      <c r="D672" s="13" t="s">
        <v>4053</v>
      </c>
      <c r="E672" s="13" t="s">
        <v>236</v>
      </c>
      <c r="F672" s="13" t="s">
        <v>2181</v>
      </c>
      <c r="G672" s="3" t="s">
        <v>2258</v>
      </c>
      <c r="H672" s="12" t="s">
        <v>2259</v>
      </c>
      <c r="I672" s="15" t="s">
        <v>416</v>
      </c>
      <c r="J672" s="44" t="s">
        <v>2260</v>
      </c>
      <c r="K672" s="55" t="s">
        <v>2261</v>
      </c>
      <c r="L672" s="10">
        <v>75000</v>
      </c>
      <c r="M672" s="10">
        <v>0</v>
      </c>
      <c r="N672" s="10">
        <v>75000</v>
      </c>
      <c r="O67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72" s="10">
        <v>18750</v>
      </c>
      <c r="Q672" s="10">
        <v>0</v>
      </c>
      <c r="R672" s="10">
        <v>18750</v>
      </c>
      <c r="S672" s="10">
        <f>SUM(Table3[[#This Row],[2nd Apportionment A-G Access Grant Res. Code 7412, PCA 25580]:[2nd Apportionment A-G Learning Loss Mitigation Grant Res. Code 7413, PCA 25635]])</f>
        <v>37500</v>
      </c>
    </row>
    <row r="673" spans="1:19" x14ac:dyDescent="0.2">
      <c r="A673" s="14" t="s">
        <v>234</v>
      </c>
      <c r="B673" s="3" t="s">
        <v>235</v>
      </c>
      <c r="C673" s="3">
        <v>4</v>
      </c>
      <c r="D673" s="13" t="s">
        <v>4054</v>
      </c>
      <c r="E673" s="13" t="s">
        <v>236</v>
      </c>
      <c r="F673" s="13" t="s">
        <v>2181</v>
      </c>
      <c r="G673" s="3" t="s">
        <v>2262</v>
      </c>
      <c r="H673" s="12" t="s">
        <v>2263</v>
      </c>
      <c r="I673" s="15" t="s">
        <v>416</v>
      </c>
      <c r="J673" s="44" t="s">
        <v>2264</v>
      </c>
      <c r="K673" s="55" t="s">
        <v>2265</v>
      </c>
      <c r="L673" s="10">
        <v>75000</v>
      </c>
      <c r="M673" s="10">
        <v>0</v>
      </c>
      <c r="N673" s="10">
        <v>75000</v>
      </c>
      <c r="O67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73" s="10">
        <v>18750</v>
      </c>
      <c r="Q673" s="10">
        <v>0</v>
      </c>
      <c r="R673" s="10">
        <v>18750</v>
      </c>
      <c r="S673" s="10">
        <f>SUM(Table3[[#This Row],[2nd Apportionment A-G Access Grant Res. Code 7412, PCA 25580]:[2nd Apportionment A-G Learning Loss Mitigation Grant Res. Code 7413, PCA 25635]])</f>
        <v>37500</v>
      </c>
    </row>
    <row r="674" spans="1:19" x14ac:dyDescent="0.2">
      <c r="A674" s="14" t="s">
        <v>234</v>
      </c>
      <c r="B674" s="3" t="s">
        <v>235</v>
      </c>
      <c r="C674" s="3">
        <v>4</v>
      </c>
      <c r="D674" s="13" t="s">
        <v>4055</v>
      </c>
      <c r="E674" s="13" t="s">
        <v>236</v>
      </c>
      <c r="F674" s="13" t="s">
        <v>2181</v>
      </c>
      <c r="G674" s="3" t="s">
        <v>2266</v>
      </c>
      <c r="H674" s="12" t="s">
        <v>2267</v>
      </c>
      <c r="I674" s="15" t="s">
        <v>416</v>
      </c>
      <c r="J674" s="44" t="s">
        <v>2268</v>
      </c>
      <c r="K674" s="55" t="s">
        <v>2269</v>
      </c>
      <c r="L674" s="10">
        <v>75000</v>
      </c>
      <c r="M674" s="10">
        <v>0</v>
      </c>
      <c r="N674" s="10">
        <v>75000</v>
      </c>
      <c r="O67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74" s="10">
        <v>18750</v>
      </c>
      <c r="Q674" s="10">
        <v>0</v>
      </c>
      <c r="R674" s="10">
        <v>18750</v>
      </c>
      <c r="S674" s="10">
        <f>SUM(Table3[[#This Row],[2nd Apportionment A-G Access Grant Res. Code 7412, PCA 25580]:[2nd Apportionment A-G Learning Loss Mitigation Grant Res. Code 7413, PCA 25635]])</f>
        <v>37500</v>
      </c>
    </row>
    <row r="675" spans="1:19" ht="30" x14ac:dyDescent="0.2">
      <c r="A675" s="14" t="s">
        <v>234</v>
      </c>
      <c r="B675" s="3" t="s">
        <v>235</v>
      </c>
      <c r="C675" s="3">
        <v>4</v>
      </c>
      <c r="D675" s="13" t="s">
        <v>4056</v>
      </c>
      <c r="E675" s="13" t="s">
        <v>236</v>
      </c>
      <c r="F675" s="13" t="s">
        <v>2147</v>
      </c>
      <c r="G675" s="3" t="s">
        <v>2270</v>
      </c>
      <c r="H675" s="12" t="s">
        <v>2271</v>
      </c>
      <c r="I675" s="15" t="s">
        <v>416</v>
      </c>
      <c r="J675" s="44" t="s">
        <v>2272</v>
      </c>
      <c r="K675" s="55" t="s">
        <v>2273</v>
      </c>
      <c r="L675" s="10">
        <v>54631</v>
      </c>
      <c r="M675" s="10">
        <v>0</v>
      </c>
      <c r="N675" s="10">
        <v>20481</v>
      </c>
      <c r="O67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75112</v>
      </c>
      <c r="P675" s="10">
        <v>13658</v>
      </c>
      <c r="Q675" s="10">
        <v>0</v>
      </c>
      <c r="R675" s="10">
        <v>5120</v>
      </c>
      <c r="S675" s="10">
        <f>SUM(Table3[[#This Row],[2nd Apportionment A-G Access Grant Res. Code 7412, PCA 25580]:[2nd Apportionment A-G Learning Loss Mitigation Grant Res. Code 7413, PCA 25635]])</f>
        <v>18778</v>
      </c>
    </row>
    <row r="676" spans="1:19" x14ac:dyDescent="0.2">
      <c r="A676" s="14" t="s">
        <v>234</v>
      </c>
      <c r="B676" s="3" t="s">
        <v>235</v>
      </c>
      <c r="C676" s="3">
        <v>4</v>
      </c>
      <c r="D676" s="13" t="s">
        <v>4057</v>
      </c>
      <c r="E676" s="13" t="s">
        <v>236</v>
      </c>
      <c r="F676" s="13" t="s">
        <v>2147</v>
      </c>
      <c r="G676" s="3" t="s">
        <v>2274</v>
      </c>
      <c r="H676" s="12" t="s">
        <v>2275</v>
      </c>
      <c r="I676" s="15" t="s">
        <v>416</v>
      </c>
      <c r="J676" s="44" t="s">
        <v>2276</v>
      </c>
      <c r="K676" s="55" t="s">
        <v>2277</v>
      </c>
      <c r="L676" s="10">
        <v>0</v>
      </c>
      <c r="M676" s="10">
        <v>220662</v>
      </c>
      <c r="N676" s="10">
        <v>32790</v>
      </c>
      <c r="O67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253452</v>
      </c>
      <c r="P676" s="10">
        <v>0</v>
      </c>
      <c r="Q676" s="10">
        <v>55165</v>
      </c>
      <c r="R676" s="10">
        <v>8197</v>
      </c>
      <c r="S676" s="10">
        <f>SUM(Table3[[#This Row],[2nd Apportionment A-G Access Grant Res. Code 7412, PCA 25580]:[2nd Apportionment A-G Learning Loss Mitigation Grant Res. Code 7413, PCA 25635]])</f>
        <v>63362</v>
      </c>
    </row>
    <row r="677" spans="1:19" x14ac:dyDescent="0.2">
      <c r="A677" s="14" t="s">
        <v>234</v>
      </c>
      <c r="B677" s="3" t="s">
        <v>235</v>
      </c>
      <c r="C677" s="3">
        <v>4</v>
      </c>
      <c r="D677" s="13" t="s">
        <v>4058</v>
      </c>
      <c r="E677" s="13" t="s">
        <v>236</v>
      </c>
      <c r="F677" s="13" t="s">
        <v>2194</v>
      </c>
      <c r="G677" s="3" t="s">
        <v>2278</v>
      </c>
      <c r="H677" s="12" t="s">
        <v>2279</v>
      </c>
      <c r="I677" s="15" t="s">
        <v>416</v>
      </c>
      <c r="J677" s="44" t="s">
        <v>2280</v>
      </c>
      <c r="K677" s="55" t="s">
        <v>2281</v>
      </c>
      <c r="L677" s="10">
        <v>11889</v>
      </c>
      <c r="M677" s="10">
        <v>0</v>
      </c>
      <c r="N677" s="10">
        <v>4457</v>
      </c>
      <c r="O67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16346</v>
      </c>
      <c r="P677" s="10">
        <v>2972</v>
      </c>
      <c r="Q677" s="10">
        <v>0</v>
      </c>
      <c r="R677" s="10">
        <v>1114</v>
      </c>
      <c r="S677" s="10">
        <f>SUM(Table3[[#This Row],[2nd Apportionment A-G Access Grant Res. Code 7412, PCA 25580]:[2nd Apportionment A-G Learning Loss Mitigation Grant Res. Code 7413, PCA 25635]])</f>
        <v>4086</v>
      </c>
    </row>
    <row r="678" spans="1:19" x14ac:dyDescent="0.2">
      <c r="A678" s="14" t="s">
        <v>241</v>
      </c>
      <c r="B678" s="3" t="s">
        <v>242</v>
      </c>
      <c r="C678" s="3">
        <v>2</v>
      </c>
      <c r="D678" s="13" t="s">
        <v>4059</v>
      </c>
      <c r="E678" s="13" t="s">
        <v>243</v>
      </c>
      <c r="F678" s="13" t="s">
        <v>244</v>
      </c>
      <c r="G678" s="3" t="s">
        <v>10</v>
      </c>
      <c r="H678" s="12" t="s">
        <v>396</v>
      </c>
      <c r="I678" s="15" t="s">
        <v>396</v>
      </c>
      <c r="J678" s="44" t="s">
        <v>244</v>
      </c>
      <c r="K678" s="55" t="s">
        <v>245</v>
      </c>
      <c r="L678" s="10">
        <v>235223</v>
      </c>
      <c r="M678" s="10">
        <v>0</v>
      </c>
      <c r="N678" s="10">
        <v>88184</v>
      </c>
      <c r="O67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323407</v>
      </c>
      <c r="P678" s="10">
        <v>58806</v>
      </c>
      <c r="Q678" s="10">
        <v>0</v>
      </c>
      <c r="R678" s="10">
        <v>22046</v>
      </c>
      <c r="S678" s="10">
        <f>SUM(Table3[[#This Row],[2nd Apportionment A-G Access Grant Res. Code 7412, PCA 25580]:[2nd Apportionment A-G Learning Loss Mitigation Grant Res. Code 7413, PCA 25635]])</f>
        <v>80852</v>
      </c>
    </row>
    <row r="679" spans="1:19" x14ac:dyDescent="0.2">
      <c r="A679" s="14" t="s">
        <v>241</v>
      </c>
      <c r="B679" s="3" t="s">
        <v>242</v>
      </c>
      <c r="C679" s="3">
        <v>2</v>
      </c>
      <c r="D679" s="13" t="s">
        <v>4060</v>
      </c>
      <c r="E679" s="13" t="s">
        <v>243</v>
      </c>
      <c r="F679" s="13" t="s">
        <v>2282</v>
      </c>
      <c r="G679" s="3" t="s">
        <v>10</v>
      </c>
      <c r="H679" s="12" t="s">
        <v>396</v>
      </c>
      <c r="I679" s="15" t="s">
        <v>396</v>
      </c>
      <c r="J679" s="44" t="s">
        <v>2282</v>
      </c>
      <c r="K679" s="55" t="s">
        <v>2283</v>
      </c>
      <c r="L679" s="10">
        <v>75000</v>
      </c>
      <c r="M679" s="10">
        <v>0</v>
      </c>
      <c r="N679" s="10">
        <v>75000</v>
      </c>
      <c r="O67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79" s="10">
        <v>18750</v>
      </c>
      <c r="Q679" s="10">
        <v>0</v>
      </c>
      <c r="R679" s="10">
        <v>18750</v>
      </c>
      <c r="S679" s="10">
        <f>SUM(Table3[[#This Row],[2nd Apportionment A-G Access Grant Res. Code 7412, PCA 25580]:[2nd Apportionment A-G Learning Loss Mitigation Grant Res. Code 7413, PCA 25635]])</f>
        <v>37500</v>
      </c>
    </row>
    <row r="680" spans="1:19" x14ac:dyDescent="0.2">
      <c r="A680" s="14" t="s">
        <v>241</v>
      </c>
      <c r="B680" s="3" t="s">
        <v>242</v>
      </c>
      <c r="C680" s="3">
        <v>2</v>
      </c>
      <c r="D680" s="13" t="s">
        <v>4061</v>
      </c>
      <c r="E680" s="13" t="s">
        <v>243</v>
      </c>
      <c r="F680" s="13" t="s">
        <v>246</v>
      </c>
      <c r="G680" s="3" t="s">
        <v>10</v>
      </c>
      <c r="H680" s="12" t="s">
        <v>396</v>
      </c>
      <c r="I680" s="15" t="s">
        <v>396</v>
      </c>
      <c r="J680" s="44" t="s">
        <v>246</v>
      </c>
      <c r="K680" s="55" t="s">
        <v>247</v>
      </c>
      <c r="L680" s="10">
        <v>25758</v>
      </c>
      <c r="M680" s="10">
        <v>0</v>
      </c>
      <c r="N680" s="10">
        <v>9657</v>
      </c>
      <c r="O68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35415</v>
      </c>
      <c r="P680" s="10">
        <v>6439</v>
      </c>
      <c r="Q680" s="10">
        <v>0</v>
      </c>
      <c r="R680" s="10">
        <v>2414</v>
      </c>
      <c r="S680" s="10">
        <f>SUM(Table3[[#This Row],[2nd Apportionment A-G Access Grant Res. Code 7412, PCA 25580]:[2nd Apportionment A-G Learning Loss Mitigation Grant Res. Code 7413, PCA 25635]])</f>
        <v>8853</v>
      </c>
    </row>
    <row r="681" spans="1:19" x14ac:dyDescent="0.2">
      <c r="A681" s="14" t="s">
        <v>241</v>
      </c>
      <c r="B681" s="3" t="s">
        <v>242</v>
      </c>
      <c r="C681" s="3">
        <v>2</v>
      </c>
      <c r="D681" s="13" t="s">
        <v>4062</v>
      </c>
      <c r="E681" s="13" t="s">
        <v>243</v>
      </c>
      <c r="F681" s="13" t="s">
        <v>2284</v>
      </c>
      <c r="G681" s="3" t="s">
        <v>10</v>
      </c>
      <c r="H681" s="12" t="s">
        <v>396</v>
      </c>
      <c r="I681" s="15" t="s">
        <v>396</v>
      </c>
      <c r="J681" s="44" t="s">
        <v>2284</v>
      </c>
      <c r="K681" s="55" t="s">
        <v>2285</v>
      </c>
      <c r="L681" s="10">
        <v>1552302</v>
      </c>
      <c r="M681" s="10">
        <v>0</v>
      </c>
      <c r="N681" s="10">
        <v>581952</v>
      </c>
      <c r="O68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2134254</v>
      </c>
      <c r="P681" s="10">
        <v>388075</v>
      </c>
      <c r="Q681" s="10">
        <v>0</v>
      </c>
      <c r="R681" s="10">
        <v>145488</v>
      </c>
      <c r="S681" s="10">
        <f>SUM(Table3[[#This Row],[2nd Apportionment A-G Access Grant Res. Code 7412, PCA 25580]:[2nd Apportionment A-G Learning Loss Mitigation Grant Res. Code 7413, PCA 25635]])</f>
        <v>533563</v>
      </c>
    </row>
    <row r="682" spans="1:19" x14ac:dyDescent="0.2">
      <c r="A682" s="14" t="s">
        <v>241</v>
      </c>
      <c r="B682" s="3" t="s">
        <v>242</v>
      </c>
      <c r="C682" s="3">
        <v>2</v>
      </c>
      <c r="D682" s="13" t="s">
        <v>4063</v>
      </c>
      <c r="E682" s="13" t="s">
        <v>243</v>
      </c>
      <c r="F682" s="13" t="s">
        <v>2286</v>
      </c>
      <c r="G682" s="3" t="s">
        <v>10</v>
      </c>
      <c r="H682" s="12" t="s">
        <v>396</v>
      </c>
      <c r="I682" s="15" t="s">
        <v>396</v>
      </c>
      <c r="J682" s="44" t="s">
        <v>2286</v>
      </c>
      <c r="K682" s="55" t="s">
        <v>2287</v>
      </c>
      <c r="L682" s="10">
        <v>428553</v>
      </c>
      <c r="M682" s="10">
        <v>0</v>
      </c>
      <c r="N682" s="10">
        <v>160663</v>
      </c>
      <c r="O68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589216</v>
      </c>
      <c r="P682" s="10">
        <v>107138</v>
      </c>
      <c r="Q682" s="10">
        <v>0</v>
      </c>
      <c r="R682" s="10">
        <v>40166</v>
      </c>
      <c r="S682" s="10">
        <f>SUM(Table3[[#This Row],[2nd Apportionment A-G Access Grant Res. Code 7412, PCA 25580]:[2nd Apportionment A-G Learning Loss Mitigation Grant Res. Code 7413, PCA 25635]])</f>
        <v>147304</v>
      </c>
    </row>
    <row r="683" spans="1:19" x14ac:dyDescent="0.2">
      <c r="A683" s="14" t="s">
        <v>241</v>
      </c>
      <c r="B683" s="3" t="s">
        <v>242</v>
      </c>
      <c r="C683" s="3">
        <v>2</v>
      </c>
      <c r="D683" s="13" t="s">
        <v>4064</v>
      </c>
      <c r="E683" s="13" t="s">
        <v>243</v>
      </c>
      <c r="F683" s="13" t="s">
        <v>2288</v>
      </c>
      <c r="G683" s="3" t="s">
        <v>10</v>
      </c>
      <c r="H683" s="12" t="s">
        <v>396</v>
      </c>
      <c r="I683" s="15" t="s">
        <v>396</v>
      </c>
      <c r="J683" s="44" t="s">
        <v>2288</v>
      </c>
      <c r="K683" s="55" t="s">
        <v>2289</v>
      </c>
      <c r="L683" s="10">
        <v>2895989</v>
      </c>
      <c r="M683" s="10">
        <v>0</v>
      </c>
      <c r="N683" s="10">
        <v>1085694</v>
      </c>
      <c r="O68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3981683</v>
      </c>
      <c r="P683" s="10">
        <v>723997</v>
      </c>
      <c r="Q683" s="10">
        <v>0</v>
      </c>
      <c r="R683" s="10">
        <v>271423</v>
      </c>
      <c r="S683" s="10">
        <f>SUM(Table3[[#This Row],[2nd Apportionment A-G Access Grant Res. Code 7412, PCA 25580]:[2nd Apportionment A-G Learning Loss Mitigation Grant Res. Code 7413, PCA 25635]])</f>
        <v>995420</v>
      </c>
    </row>
    <row r="684" spans="1:19" x14ac:dyDescent="0.2">
      <c r="A684" s="14" t="s">
        <v>241</v>
      </c>
      <c r="B684" s="3" t="s">
        <v>242</v>
      </c>
      <c r="C684" s="3">
        <v>2</v>
      </c>
      <c r="D684" s="13" t="s">
        <v>4065</v>
      </c>
      <c r="E684" s="13" t="s">
        <v>243</v>
      </c>
      <c r="F684" s="13" t="s">
        <v>2290</v>
      </c>
      <c r="G684" s="3" t="s">
        <v>10</v>
      </c>
      <c r="H684" s="12" t="s">
        <v>396</v>
      </c>
      <c r="I684" s="15" t="s">
        <v>396</v>
      </c>
      <c r="J684" s="44" t="s">
        <v>2290</v>
      </c>
      <c r="K684" s="55" t="s">
        <v>2291</v>
      </c>
      <c r="L684" s="10">
        <v>0</v>
      </c>
      <c r="M684" s="10">
        <v>37134</v>
      </c>
      <c r="N684" s="10">
        <v>5518</v>
      </c>
      <c r="O68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42652</v>
      </c>
      <c r="P684" s="10">
        <v>0</v>
      </c>
      <c r="Q684" s="10">
        <v>9283</v>
      </c>
      <c r="R684" s="10">
        <v>1379</v>
      </c>
      <c r="S684" s="10">
        <f>SUM(Table3[[#This Row],[2nd Apportionment A-G Access Grant Res. Code 7412, PCA 25580]:[2nd Apportionment A-G Learning Loss Mitigation Grant Res. Code 7413, PCA 25635]])</f>
        <v>10662</v>
      </c>
    </row>
    <row r="685" spans="1:19" x14ac:dyDescent="0.2">
      <c r="A685" s="14" t="s">
        <v>241</v>
      </c>
      <c r="B685" s="3" t="s">
        <v>242</v>
      </c>
      <c r="C685" s="3">
        <v>2</v>
      </c>
      <c r="D685" s="13" t="s">
        <v>4066</v>
      </c>
      <c r="E685" s="13" t="s">
        <v>243</v>
      </c>
      <c r="F685" s="13" t="s">
        <v>249</v>
      </c>
      <c r="G685" s="3" t="s">
        <v>10</v>
      </c>
      <c r="H685" s="12" t="s">
        <v>396</v>
      </c>
      <c r="I685" s="15" t="s">
        <v>396</v>
      </c>
      <c r="J685" s="44" t="s">
        <v>249</v>
      </c>
      <c r="K685" s="55" t="s">
        <v>250</v>
      </c>
      <c r="L685" s="10">
        <v>82087</v>
      </c>
      <c r="M685" s="10">
        <v>0</v>
      </c>
      <c r="N685" s="10">
        <v>75000</v>
      </c>
      <c r="O68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157087</v>
      </c>
      <c r="P685" s="10">
        <v>20522</v>
      </c>
      <c r="Q685" s="10">
        <v>0</v>
      </c>
      <c r="R685" s="10">
        <v>18750</v>
      </c>
      <c r="S685" s="10">
        <f>SUM(Table3[[#This Row],[2nd Apportionment A-G Access Grant Res. Code 7412, PCA 25580]:[2nd Apportionment A-G Learning Loss Mitigation Grant Res. Code 7413, PCA 25635]])</f>
        <v>39272</v>
      </c>
    </row>
    <row r="686" spans="1:19" x14ac:dyDescent="0.2">
      <c r="A686" s="14" t="s">
        <v>241</v>
      </c>
      <c r="B686" s="3" t="s">
        <v>242</v>
      </c>
      <c r="C686" s="3">
        <v>2</v>
      </c>
      <c r="D686" s="13" t="s">
        <v>4067</v>
      </c>
      <c r="E686" s="13" t="s">
        <v>243</v>
      </c>
      <c r="F686" s="13" t="s">
        <v>2292</v>
      </c>
      <c r="G686" s="3" t="s">
        <v>10</v>
      </c>
      <c r="H686" s="12" t="s">
        <v>396</v>
      </c>
      <c r="I686" s="15" t="s">
        <v>396</v>
      </c>
      <c r="J686" s="44" t="s">
        <v>2292</v>
      </c>
      <c r="K686" s="55" t="s">
        <v>2293</v>
      </c>
      <c r="L686" s="10">
        <v>0</v>
      </c>
      <c r="M686" s="10">
        <v>1387527</v>
      </c>
      <c r="N686" s="10">
        <v>206187</v>
      </c>
      <c r="O68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1593714</v>
      </c>
      <c r="P686" s="10">
        <v>0</v>
      </c>
      <c r="Q686" s="10">
        <v>346882</v>
      </c>
      <c r="R686" s="10">
        <v>51547</v>
      </c>
      <c r="S686" s="10">
        <f>SUM(Table3[[#This Row],[2nd Apportionment A-G Access Grant Res. Code 7412, PCA 25580]:[2nd Apportionment A-G Learning Loss Mitigation Grant Res. Code 7413, PCA 25635]])</f>
        <v>398429</v>
      </c>
    </row>
    <row r="687" spans="1:19" x14ac:dyDescent="0.2">
      <c r="A687" s="14" t="s">
        <v>241</v>
      </c>
      <c r="B687" s="3" t="s">
        <v>242</v>
      </c>
      <c r="C687" s="3">
        <v>2</v>
      </c>
      <c r="D687" s="13" t="s">
        <v>4068</v>
      </c>
      <c r="E687" s="13" t="s">
        <v>243</v>
      </c>
      <c r="F687" s="13" t="s">
        <v>2294</v>
      </c>
      <c r="G687" s="3" t="s">
        <v>10</v>
      </c>
      <c r="H687" s="12" t="s">
        <v>396</v>
      </c>
      <c r="I687" s="15" t="s">
        <v>396</v>
      </c>
      <c r="J687" s="44" t="s">
        <v>2294</v>
      </c>
      <c r="K687" s="55" t="s">
        <v>2295</v>
      </c>
      <c r="L687" s="10">
        <v>170968</v>
      </c>
      <c r="M687" s="10">
        <v>0</v>
      </c>
      <c r="N687" s="10">
        <v>64095</v>
      </c>
      <c r="O68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235063</v>
      </c>
      <c r="P687" s="10">
        <v>42742</v>
      </c>
      <c r="Q687" s="10">
        <v>0</v>
      </c>
      <c r="R687" s="10">
        <v>16024</v>
      </c>
      <c r="S687" s="10">
        <f>SUM(Table3[[#This Row],[2nd Apportionment A-G Access Grant Res. Code 7412, PCA 25580]:[2nd Apportionment A-G Learning Loss Mitigation Grant Res. Code 7413, PCA 25635]])</f>
        <v>58766</v>
      </c>
    </row>
    <row r="688" spans="1:19" x14ac:dyDescent="0.2">
      <c r="A688" s="14" t="s">
        <v>241</v>
      </c>
      <c r="B688" s="3" t="s">
        <v>242</v>
      </c>
      <c r="C688" s="3">
        <v>2</v>
      </c>
      <c r="D688" s="13" t="s">
        <v>4069</v>
      </c>
      <c r="E688" s="13" t="s">
        <v>243</v>
      </c>
      <c r="F688" s="13" t="s">
        <v>251</v>
      </c>
      <c r="G688" s="3" t="s">
        <v>10</v>
      </c>
      <c r="H688" s="12" t="s">
        <v>396</v>
      </c>
      <c r="I688" s="15" t="s">
        <v>396</v>
      </c>
      <c r="J688" s="44" t="s">
        <v>251</v>
      </c>
      <c r="K688" s="55" t="s">
        <v>252</v>
      </c>
      <c r="L688" s="10">
        <v>0</v>
      </c>
      <c r="M688" s="10">
        <v>11201623</v>
      </c>
      <c r="N688" s="10">
        <v>1664568</v>
      </c>
      <c r="O68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12866191</v>
      </c>
      <c r="P688" s="10">
        <v>0</v>
      </c>
      <c r="Q688" s="10">
        <v>2800406</v>
      </c>
      <c r="R688" s="10">
        <v>416142</v>
      </c>
      <c r="S688" s="10">
        <f>SUM(Table3[[#This Row],[2nd Apportionment A-G Access Grant Res. Code 7412, PCA 25580]:[2nd Apportionment A-G Learning Loss Mitigation Grant Res. Code 7413, PCA 25635]])</f>
        <v>3216548</v>
      </c>
    </row>
    <row r="689" spans="1:19" x14ac:dyDescent="0.2">
      <c r="A689" s="14" t="s">
        <v>241</v>
      </c>
      <c r="B689" s="3" t="s">
        <v>242</v>
      </c>
      <c r="C689" s="3">
        <v>2</v>
      </c>
      <c r="D689" s="13" t="s">
        <v>4070</v>
      </c>
      <c r="E689" s="13" t="s">
        <v>243</v>
      </c>
      <c r="F689" s="13" t="s">
        <v>2296</v>
      </c>
      <c r="G689" s="3" t="s">
        <v>10</v>
      </c>
      <c r="H689" s="12" t="s">
        <v>396</v>
      </c>
      <c r="I689" s="15" t="s">
        <v>396</v>
      </c>
      <c r="J689" s="44" t="s">
        <v>2296</v>
      </c>
      <c r="K689" s="55" t="s">
        <v>2297</v>
      </c>
      <c r="L689" s="10">
        <v>0</v>
      </c>
      <c r="M689" s="10">
        <v>821947</v>
      </c>
      <c r="N689" s="10">
        <v>122142</v>
      </c>
      <c r="O68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944089</v>
      </c>
      <c r="P689" s="10">
        <v>0</v>
      </c>
      <c r="Q689" s="10">
        <v>205487</v>
      </c>
      <c r="R689" s="10">
        <v>30535</v>
      </c>
      <c r="S689" s="10">
        <f>SUM(Table3[[#This Row],[2nd Apportionment A-G Access Grant Res. Code 7412, PCA 25580]:[2nd Apportionment A-G Learning Loss Mitigation Grant Res. Code 7413, PCA 25635]])</f>
        <v>236022</v>
      </c>
    </row>
    <row r="690" spans="1:19" x14ac:dyDescent="0.2">
      <c r="A690" s="14" t="s">
        <v>241</v>
      </c>
      <c r="B690" s="3" t="s">
        <v>242</v>
      </c>
      <c r="C690" s="3">
        <v>2</v>
      </c>
      <c r="D690" s="13" t="s">
        <v>4071</v>
      </c>
      <c r="E690" s="13" t="s">
        <v>243</v>
      </c>
      <c r="F690" s="13" t="s">
        <v>2298</v>
      </c>
      <c r="G690" s="3" t="s">
        <v>10</v>
      </c>
      <c r="H690" s="12" t="s">
        <v>396</v>
      </c>
      <c r="I690" s="15" t="s">
        <v>396</v>
      </c>
      <c r="J690" s="44" t="s">
        <v>2298</v>
      </c>
      <c r="K690" s="55" t="s">
        <v>2299</v>
      </c>
      <c r="L690" s="10">
        <v>4714934</v>
      </c>
      <c r="M690" s="10">
        <v>0</v>
      </c>
      <c r="N690" s="10">
        <v>1767609</v>
      </c>
      <c r="O69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6482543</v>
      </c>
      <c r="P690" s="10">
        <v>1178733</v>
      </c>
      <c r="Q690" s="10">
        <v>0</v>
      </c>
      <c r="R690" s="10">
        <v>441902</v>
      </c>
      <c r="S690" s="10">
        <f>SUM(Table3[[#This Row],[2nd Apportionment A-G Access Grant Res. Code 7412, PCA 25580]:[2nd Apportionment A-G Learning Loss Mitigation Grant Res. Code 7413, PCA 25635]])</f>
        <v>1620635</v>
      </c>
    </row>
    <row r="691" spans="1:19" x14ac:dyDescent="0.2">
      <c r="A691" s="14" t="s">
        <v>241</v>
      </c>
      <c r="B691" s="3" t="s">
        <v>242</v>
      </c>
      <c r="C691" s="3">
        <v>2</v>
      </c>
      <c r="D691" s="13" t="s">
        <v>4072</v>
      </c>
      <c r="E691" s="13" t="s">
        <v>243</v>
      </c>
      <c r="F691" s="13" t="s">
        <v>2300</v>
      </c>
      <c r="G691" s="3" t="s">
        <v>10</v>
      </c>
      <c r="H691" s="12" t="s">
        <v>396</v>
      </c>
      <c r="I691" s="15" t="s">
        <v>396</v>
      </c>
      <c r="J691" s="44" t="s">
        <v>2300</v>
      </c>
      <c r="K691" s="55" t="s">
        <v>2301</v>
      </c>
      <c r="L691" s="10">
        <v>1164793</v>
      </c>
      <c r="M691" s="10">
        <v>0</v>
      </c>
      <c r="N691" s="10">
        <v>436676</v>
      </c>
      <c r="O69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1601469</v>
      </c>
      <c r="P691" s="10">
        <v>291198</v>
      </c>
      <c r="Q691" s="10">
        <v>0</v>
      </c>
      <c r="R691" s="10">
        <v>109169</v>
      </c>
      <c r="S691" s="10">
        <f>SUM(Table3[[#This Row],[2nd Apportionment A-G Access Grant Res. Code 7412, PCA 25580]:[2nd Apportionment A-G Learning Loss Mitigation Grant Res. Code 7413, PCA 25635]])</f>
        <v>400367</v>
      </c>
    </row>
    <row r="692" spans="1:19" x14ac:dyDescent="0.2">
      <c r="A692" s="14" t="s">
        <v>241</v>
      </c>
      <c r="B692" s="3" t="s">
        <v>242</v>
      </c>
      <c r="C692" s="3">
        <v>2</v>
      </c>
      <c r="D692" s="13" t="s">
        <v>4073</v>
      </c>
      <c r="E692" s="13" t="s">
        <v>243</v>
      </c>
      <c r="F692" s="13" t="s">
        <v>2302</v>
      </c>
      <c r="G692" s="3" t="s">
        <v>10</v>
      </c>
      <c r="H692" s="12" t="s">
        <v>396</v>
      </c>
      <c r="I692" s="15" t="s">
        <v>396</v>
      </c>
      <c r="J692" s="44" t="s">
        <v>2302</v>
      </c>
      <c r="K692" s="55" t="s">
        <v>2303</v>
      </c>
      <c r="L692" s="10">
        <v>0</v>
      </c>
      <c r="M692" s="10">
        <v>608427</v>
      </c>
      <c r="N692" s="10">
        <v>90413</v>
      </c>
      <c r="O69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698840</v>
      </c>
      <c r="P692" s="10">
        <v>0</v>
      </c>
      <c r="Q692" s="10">
        <v>152107</v>
      </c>
      <c r="R692" s="10">
        <v>22603</v>
      </c>
      <c r="S692" s="10">
        <f>SUM(Table3[[#This Row],[2nd Apportionment A-G Access Grant Res. Code 7412, PCA 25580]:[2nd Apportionment A-G Learning Loss Mitigation Grant Res. Code 7413, PCA 25635]])</f>
        <v>174710</v>
      </c>
    </row>
    <row r="693" spans="1:19" x14ac:dyDescent="0.2">
      <c r="A693" s="14" t="s">
        <v>241</v>
      </c>
      <c r="B693" s="3" t="s">
        <v>242</v>
      </c>
      <c r="C693" s="3">
        <v>2</v>
      </c>
      <c r="D693" s="13" t="s">
        <v>4074</v>
      </c>
      <c r="E693" s="13" t="s">
        <v>243</v>
      </c>
      <c r="F693" s="13" t="s">
        <v>2304</v>
      </c>
      <c r="G693" s="3" t="s">
        <v>10</v>
      </c>
      <c r="H693" s="12" t="s">
        <v>396</v>
      </c>
      <c r="I693" s="15" t="s">
        <v>396</v>
      </c>
      <c r="J693" s="44" t="s">
        <v>2304</v>
      </c>
      <c r="K693" s="55" t="s">
        <v>2305</v>
      </c>
      <c r="L693" s="10">
        <v>892489</v>
      </c>
      <c r="M693" s="10">
        <v>0</v>
      </c>
      <c r="N693" s="10">
        <v>334590</v>
      </c>
      <c r="O69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1227079</v>
      </c>
      <c r="P693" s="10">
        <v>223122</v>
      </c>
      <c r="Q693" s="10">
        <v>0</v>
      </c>
      <c r="R693" s="10">
        <v>83647</v>
      </c>
      <c r="S693" s="10">
        <f>SUM(Table3[[#This Row],[2nd Apportionment A-G Access Grant Res. Code 7412, PCA 25580]:[2nd Apportionment A-G Learning Loss Mitigation Grant Res. Code 7413, PCA 25635]])</f>
        <v>306769</v>
      </c>
    </row>
    <row r="694" spans="1:19" x14ac:dyDescent="0.2">
      <c r="A694" s="14" t="s">
        <v>241</v>
      </c>
      <c r="B694" s="3" t="s">
        <v>242</v>
      </c>
      <c r="C694" s="3">
        <v>2</v>
      </c>
      <c r="D694" s="13" t="s">
        <v>4075</v>
      </c>
      <c r="E694" s="13" t="s">
        <v>243</v>
      </c>
      <c r="F694" s="13" t="s">
        <v>253</v>
      </c>
      <c r="G694" s="3" t="s">
        <v>10</v>
      </c>
      <c r="H694" s="12" t="s">
        <v>396</v>
      </c>
      <c r="I694" s="15" t="s">
        <v>396</v>
      </c>
      <c r="J694" s="44" t="s">
        <v>253</v>
      </c>
      <c r="K694" s="55" t="s">
        <v>254</v>
      </c>
      <c r="L694" s="10">
        <v>0</v>
      </c>
      <c r="M694" s="10">
        <v>1453226</v>
      </c>
      <c r="N694" s="10">
        <v>215950</v>
      </c>
      <c r="O69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1669176</v>
      </c>
      <c r="P694" s="10">
        <v>0</v>
      </c>
      <c r="Q694" s="10">
        <v>363306</v>
      </c>
      <c r="R694" s="10">
        <v>53987</v>
      </c>
      <c r="S694" s="10">
        <f>SUM(Table3[[#This Row],[2nd Apportionment A-G Access Grant Res. Code 7412, PCA 25580]:[2nd Apportionment A-G Learning Loss Mitigation Grant Res. Code 7413, PCA 25635]])</f>
        <v>417293</v>
      </c>
    </row>
    <row r="695" spans="1:19" x14ac:dyDescent="0.2">
      <c r="A695" s="14" t="s">
        <v>241</v>
      </c>
      <c r="B695" s="3" t="s">
        <v>242</v>
      </c>
      <c r="C695" s="3">
        <v>2</v>
      </c>
      <c r="D695" s="13" t="s">
        <v>4076</v>
      </c>
      <c r="E695" s="13" t="s">
        <v>243</v>
      </c>
      <c r="F695" s="13" t="s">
        <v>2306</v>
      </c>
      <c r="G695" s="3" t="s">
        <v>10</v>
      </c>
      <c r="H695" s="12" t="s">
        <v>396</v>
      </c>
      <c r="I695" s="15" t="s">
        <v>396</v>
      </c>
      <c r="J695" s="44" t="s">
        <v>2306</v>
      </c>
      <c r="K695" s="55" t="s">
        <v>2307</v>
      </c>
      <c r="L695" s="10">
        <v>75000</v>
      </c>
      <c r="M695" s="10">
        <v>0</v>
      </c>
      <c r="N695" s="10">
        <v>75000</v>
      </c>
      <c r="O69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95" s="10">
        <v>18750</v>
      </c>
      <c r="Q695" s="10">
        <v>0</v>
      </c>
      <c r="R695" s="10">
        <v>18750</v>
      </c>
      <c r="S695" s="10">
        <f>SUM(Table3[[#This Row],[2nd Apportionment A-G Access Grant Res. Code 7412, PCA 25580]:[2nd Apportionment A-G Learning Loss Mitigation Grant Res. Code 7413, PCA 25635]])</f>
        <v>37500</v>
      </c>
    </row>
    <row r="696" spans="1:19" x14ac:dyDescent="0.2">
      <c r="A696" s="14" t="s">
        <v>241</v>
      </c>
      <c r="B696" s="3" t="s">
        <v>242</v>
      </c>
      <c r="C696" s="3">
        <v>2</v>
      </c>
      <c r="D696" s="13" t="s">
        <v>4077</v>
      </c>
      <c r="E696" s="13" t="s">
        <v>243</v>
      </c>
      <c r="F696" s="13" t="s">
        <v>2308</v>
      </c>
      <c r="G696" s="3" t="s">
        <v>10</v>
      </c>
      <c r="H696" s="12" t="s">
        <v>396</v>
      </c>
      <c r="I696" s="15" t="s">
        <v>396</v>
      </c>
      <c r="J696" s="44" t="s">
        <v>2308</v>
      </c>
      <c r="K696" s="55" t="s">
        <v>2309</v>
      </c>
      <c r="L696" s="10">
        <v>186254</v>
      </c>
      <c r="M696" s="10">
        <v>0</v>
      </c>
      <c r="N696" s="10">
        <v>75000</v>
      </c>
      <c r="O69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261254</v>
      </c>
      <c r="P696" s="10">
        <v>46563</v>
      </c>
      <c r="Q696" s="10">
        <v>0</v>
      </c>
      <c r="R696" s="10">
        <v>18750</v>
      </c>
      <c r="S696" s="10">
        <f>SUM(Table3[[#This Row],[2nd Apportionment A-G Access Grant Res. Code 7412, PCA 25580]:[2nd Apportionment A-G Learning Loss Mitigation Grant Res. Code 7413, PCA 25635]])</f>
        <v>65313</v>
      </c>
    </row>
    <row r="697" spans="1:19" x14ac:dyDescent="0.2">
      <c r="A697" s="14" t="s">
        <v>241</v>
      </c>
      <c r="B697" s="3" t="s">
        <v>242</v>
      </c>
      <c r="C697" s="3">
        <v>2</v>
      </c>
      <c r="D697" s="13" t="s">
        <v>4078</v>
      </c>
      <c r="E697" s="13" t="s">
        <v>243</v>
      </c>
      <c r="F697" s="13" t="s">
        <v>255</v>
      </c>
      <c r="G697" s="3" t="s">
        <v>10</v>
      </c>
      <c r="H697" s="12" t="s">
        <v>396</v>
      </c>
      <c r="I697" s="15" t="s">
        <v>396</v>
      </c>
      <c r="J697" s="44" t="s">
        <v>255</v>
      </c>
      <c r="K697" s="55" t="s">
        <v>256</v>
      </c>
      <c r="L697" s="10">
        <v>46139</v>
      </c>
      <c r="M697" s="10">
        <v>0</v>
      </c>
      <c r="N697" s="10">
        <v>17297</v>
      </c>
      <c r="O69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63436</v>
      </c>
      <c r="P697" s="10">
        <v>11535</v>
      </c>
      <c r="Q697" s="10">
        <v>0</v>
      </c>
      <c r="R697" s="10">
        <v>4324</v>
      </c>
      <c r="S697" s="10">
        <f>SUM(Table3[[#This Row],[2nd Apportionment A-G Access Grant Res. Code 7412, PCA 25580]:[2nd Apportionment A-G Learning Loss Mitigation Grant Res. Code 7413, PCA 25635]])</f>
        <v>15859</v>
      </c>
    </row>
    <row r="698" spans="1:19" x14ac:dyDescent="0.2">
      <c r="A698" s="14" t="s">
        <v>241</v>
      </c>
      <c r="B698" s="3" t="s">
        <v>242</v>
      </c>
      <c r="C698" s="3">
        <v>2</v>
      </c>
      <c r="D698" s="13" t="s">
        <v>4079</v>
      </c>
      <c r="E698" s="13" t="s">
        <v>243</v>
      </c>
      <c r="F698" s="13" t="s">
        <v>251</v>
      </c>
      <c r="G698" s="3" t="s">
        <v>2310</v>
      </c>
      <c r="H698" s="12" t="s">
        <v>2311</v>
      </c>
      <c r="I698" s="15" t="s">
        <v>416</v>
      </c>
      <c r="J698" s="44" t="s">
        <v>2312</v>
      </c>
      <c r="K698" s="55" t="s">
        <v>2313</v>
      </c>
      <c r="L698" s="10">
        <v>290137</v>
      </c>
      <c r="M698" s="10">
        <v>0</v>
      </c>
      <c r="N698" s="10">
        <v>108771</v>
      </c>
      <c r="O69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398908</v>
      </c>
      <c r="P698" s="10">
        <v>72534</v>
      </c>
      <c r="Q698" s="10">
        <v>0</v>
      </c>
      <c r="R698" s="10">
        <v>27193</v>
      </c>
      <c r="S698" s="10">
        <f>SUM(Table3[[#This Row],[2nd Apportionment A-G Access Grant Res. Code 7412, PCA 25580]:[2nd Apportionment A-G Learning Loss Mitigation Grant Res. Code 7413, PCA 25635]])</f>
        <v>99727</v>
      </c>
    </row>
    <row r="699" spans="1:19" x14ac:dyDescent="0.2">
      <c r="A699" s="14" t="s">
        <v>241</v>
      </c>
      <c r="B699" s="3" t="s">
        <v>242</v>
      </c>
      <c r="C699" s="3">
        <v>2</v>
      </c>
      <c r="D699" s="13" t="s">
        <v>4080</v>
      </c>
      <c r="E699" s="13" t="s">
        <v>243</v>
      </c>
      <c r="F699" s="13" t="s">
        <v>251</v>
      </c>
      <c r="G699" s="3" t="s">
        <v>2314</v>
      </c>
      <c r="H699" s="12" t="s">
        <v>2315</v>
      </c>
      <c r="I699" s="15" t="s">
        <v>416</v>
      </c>
      <c r="J699" s="44" t="s">
        <v>2316</v>
      </c>
      <c r="K699" s="55" t="s">
        <v>2317</v>
      </c>
      <c r="L699" s="10">
        <v>0</v>
      </c>
      <c r="M699" s="10">
        <v>274935</v>
      </c>
      <c r="N699" s="10">
        <v>75000</v>
      </c>
      <c r="O69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349935</v>
      </c>
      <c r="P699" s="10">
        <v>0</v>
      </c>
      <c r="Q699" s="10">
        <v>68734</v>
      </c>
      <c r="R699" s="10">
        <v>18750</v>
      </c>
      <c r="S699" s="10">
        <f>SUM(Table3[[#This Row],[2nd Apportionment A-G Access Grant Res. Code 7412, PCA 25580]:[2nd Apportionment A-G Learning Loss Mitigation Grant Res. Code 7413, PCA 25635]])</f>
        <v>87484</v>
      </c>
    </row>
    <row r="700" spans="1:19" x14ac:dyDescent="0.2">
      <c r="A700" s="14" t="s">
        <v>241</v>
      </c>
      <c r="B700" s="3" t="s">
        <v>242</v>
      </c>
      <c r="C700" s="3">
        <v>2</v>
      </c>
      <c r="D700" s="13" t="s">
        <v>4081</v>
      </c>
      <c r="E700" s="13" t="s">
        <v>243</v>
      </c>
      <c r="F700" s="13" t="s">
        <v>2300</v>
      </c>
      <c r="G700" s="3" t="s">
        <v>2318</v>
      </c>
      <c r="H700" s="12" t="s">
        <v>2319</v>
      </c>
      <c r="I700" s="15" t="s">
        <v>416</v>
      </c>
      <c r="J700" s="44" t="s">
        <v>2320</v>
      </c>
      <c r="K700" s="55" t="s">
        <v>2321</v>
      </c>
      <c r="L700" s="10">
        <v>106431</v>
      </c>
      <c r="M700" s="10">
        <v>0</v>
      </c>
      <c r="N700" s="10">
        <v>75000</v>
      </c>
      <c r="O70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181431</v>
      </c>
      <c r="P700" s="10">
        <v>26608</v>
      </c>
      <c r="Q700" s="10">
        <v>0</v>
      </c>
      <c r="R700" s="10">
        <v>18750</v>
      </c>
      <c r="S700" s="10">
        <f>SUM(Table3[[#This Row],[2nd Apportionment A-G Access Grant Res. Code 7412, PCA 25580]:[2nd Apportionment A-G Learning Loss Mitigation Grant Res. Code 7413, PCA 25635]])</f>
        <v>45358</v>
      </c>
    </row>
    <row r="701" spans="1:19" x14ac:dyDescent="0.2">
      <c r="A701" s="14" t="s">
        <v>241</v>
      </c>
      <c r="B701" s="3" t="s">
        <v>242</v>
      </c>
      <c r="C701" s="3">
        <v>2</v>
      </c>
      <c r="D701" s="13" t="s">
        <v>4082</v>
      </c>
      <c r="E701" s="13" t="s">
        <v>243</v>
      </c>
      <c r="F701" s="13" t="s">
        <v>2322</v>
      </c>
      <c r="G701" s="3" t="s">
        <v>2323</v>
      </c>
      <c r="H701" s="12" t="s">
        <v>2324</v>
      </c>
      <c r="I701" s="15" t="s">
        <v>416</v>
      </c>
      <c r="J701" s="44" t="s">
        <v>2325</v>
      </c>
      <c r="K701" s="55" t="s">
        <v>2326</v>
      </c>
      <c r="L701" s="10">
        <v>75294</v>
      </c>
      <c r="M701" s="10">
        <v>0</v>
      </c>
      <c r="N701" s="10">
        <v>75000</v>
      </c>
      <c r="O70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150294</v>
      </c>
      <c r="P701" s="10">
        <v>18823</v>
      </c>
      <c r="Q701" s="10">
        <v>0</v>
      </c>
      <c r="R701" s="10">
        <v>18750</v>
      </c>
      <c r="S701" s="10">
        <f>SUM(Table3[[#This Row],[2nd Apportionment A-G Access Grant Res. Code 7412, PCA 25580]:[2nd Apportionment A-G Learning Loss Mitigation Grant Res. Code 7413, PCA 25635]])</f>
        <v>37573</v>
      </c>
    </row>
    <row r="702" spans="1:19" x14ac:dyDescent="0.2">
      <c r="A702" s="14" t="s">
        <v>241</v>
      </c>
      <c r="B702" s="3" t="s">
        <v>242</v>
      </c>
      <c r="C702" s="3">
        <v>2</v>
      </c>
      <c r="D702" s="13" t="s">
        <v>4083</v>
      </c>
      <c r="E702" s="13" t="s">
        <v>243</v>
      </c>
      <c r="F702" s="13" t="s">
        <v>2284</v>
      </c>
      <c r="G702" s="3" t="s">
        <v>2327</v>
      </c>
      <c r="H702" s="12" t="s">
        <v>2328</v>
      </c>
      <c r="I702" s="15" t="s">
        <v>416</v>
      </c>
      <c r="J702" s="44" t="s">
        <v>2329</v>
      </c>
      <c r="K702" s="55" t="s">
        <v>2330</v>
      </c>
      <c r="L702" s="10">
        <v>0</v>
      </c>
      <c r="M702" s="10">
        <v>320638</v>
      </c>
      <c r="N702" s="10">
        <v>47647</v>
      </c>
      <c r="O70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368285</v>
      </c>
      <c r="P702" s="10">
        <v>0</v>
      </c>
      <c r="Q702" s="10">
        <v>80159</v>
      </c>
      <c r="R702" s="10">
        <v>11912</v>
      </c>
      <c r="S702" s="10">
        <f>SUM(Table3[[#This Row],[2nd Apportionment A-G Access Grant Res. Code 7412, PCA 25580]:[2nd Apportionment A-G Learning Loss Mitigation Grant Res. Code 7413, PCA 25635]])</f>
        <v>92071</v>
      </c>
    </row>
    <row r="703" spans="1:19" x14ac:dyDescent="0.2">
      <c r="A703" s="14" t="s">
        <v>241</v>
      </c>
      <c r="B703" s="3" t="s">
        <v>242</v>
      </c>
      <c r="C703" s="3">
        <v>2</v>
      </c>
      <c r="D703" s="13" t="s">
        <v>4084</v>
      </c>
      <c r="E703" s="13" t="s">
        <v>243</v>
      </c>
      <c r="F703" s="13" t="s">
        <v>2331</v>
      </c>
      <c r="G703" s="3" t="s">
        <v>2332</v>
      </c>
      <c r="H703" s="12" t="s">
        <v>2333</v>
      </c>
      <c r="I703" s="15" t="s">
        <v>416</v>
      </c>
      <c r="J703" s="44" t="s">
        <v>2334</v>
      </c>
      <c r="K703" s="55" t="s">
        <v>2335</v>
      </c>
      <c r="L703" s="10">
        <v>10190</v>
      </c>
      <c r="M703" s="10">
        <v>0</v>
      </c>
      <c r="N703" s="10">
        <v>3820</v>
      </c>
      <c r="O70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14010</v>
      </c>
      <c r="P703" s="10">
        <v>2547</v>
      </c>
      <c r="Q703" s="10">
        <v>0</v>
      </c>
      <c r="R703" s="10">
        <v>955</v>
      </c>
      <c r="S703" s="10">
        <f>SUM(Table3[[#This Row],[2nd Apportionment A-G Access Grant Res. Code 7412, PCA 25580]:[2nd Apportionment A-G Learning Loss Mitigation Grant Res. Code 7413, PCA 25635]])</f>
        <v>3502</v>
      </c>
    </row>
    <row r="704" spans="1:19" x14ac:dyDescent="0.2">
      <c r="A704" s="14" t="s">
        <v>241</v>
      </c>
      <c r="B704" s="3" t="s">
        <v>242</v>
      </c>
      <c r="C704" s="3">
        <v>2</v>
      </c>
      <c r="D704" s="13" t="s">
        <v>4085</v>
      </c>
      <c r="E704" s="13" t="s">
        <v>243</v>
      </c>
      <c r="F704" s="13" t="s">
        <v>2322</v>
      </c>
      <c r="G704" s="3" t="s">
        <v>2336</v>
      </c>
      <c r="H704" s="12" t="s">
        <v>2337</v>
      </c>
      <c r="I704" s="15" t="s">
        <v>416</v>
      </c>
      <c r="J704" s="44" t="s">
        <v>2338</v>
      </c>
      <c r="K704" s="55" t="s">
        <v>2339</v>
      </c>
      <c r="L704" s="10">
        <v>0</v>
      </c>
      <c r="M704" s="10">
        <v>221376</v>
      </c>
      <c r="N704" s="10">
        <v>75000</v>
      </c>
      <c r="O70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296376</v>
      </c>
      <c r="P704" s="10">
        <v>0</v>
      </c>
      <c r="Q704" s="10">
        <v>55344</v>
      </c>
      <c r="R704" s="10">
        <v>18750</v>
      </c>
      <c r="S704" s="10">
        <f>SUM(Table3[[#This Row],[2nd Apportionment A-G Access Grant Res. Code 7412, PCA 25580]:[2nd Apportionment A-G Learning Loss Mitigation Grant Res. Code 7413, PCA 25635]])</f>
        <v>74094</v>
      </c>
    </row>
    <row r="705" spans="1:19" x14ac:dyDescent="0.2">
      <c r="A705" s="14" t="s">
        <v>241</v>
      </c>
      <c r="B705" s="3" t="s">
        <v>242</v>
      </c>
      <c r="C705" s="3">
        <v>2</v>
      </c>
      <c r="D705" s="13" t="s">
        <v>4086</v>
      </c>
      <c r="E705" s="13" t="s">
        <v>243</v>
      </c>
      <c r="F705" s="13" t="s">
        <v>2288</v>
      </c>
      <c r="G705" s="3" t="s">
        <v>2340</v>
      </c>
      <c r="H705" s="12" t="s">
        <v>2341</v>
      </c>
      <c r="I705" s="15" t="s">
        <v>416</v>
      </c>
      <c r="J705" s="44" t="s">
        <v>2342</v>
      </c>
      <c r="K705" s="55" t="s">
        <v>2343</v>
      </c>
      <c r="L705" s="10">
        <v>0</v>
      </c>
      <c r="M705" s="10">
        <v>944061</v>
      </c>
      <c r="N705" s="10">
        <v>140288</v>
      </c>
      <c r="O70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1084349</v>
      </c>
      <c r="P705" s="10">
        <v>0</v>
      </c>
      <c r="Q705" s="10">
        <v>236015</v>
      </c>
      <c r="R705" s="10">
        <v>35072</v>
      </c>
      <c r="S705" s="10">
        <f>SUM(Table3[[#This Row],[2nd Apportionment A-G Access Grant Res. Code 7412, PCA 25580]:[2nd Apportionment A-G Learning Loss Mitigation Grant Res. Code 7413, PCA 25635]])</f>
        <v>271087</v>
      </c>
    </row>
    <row r="706" spans="1:19" x14ac:dyDescent="0.2">
      <c r="A706" s="14" t="s">
        <v>241</v>
      </c>
      <c r="B706" s="3" t="s">
        <v>242</v>
      </c>
      <c r="C706" s="3">
        <v>2</v>
      </c>
      <c r="D706" s="13" t="s">
        <v>4087</v>
      </c>
      <c r="E706" s="13" t="s">
        <v>243</v>
      </c>
      <c r="F706" s="13" t="s">
        <v>251</v>
      </c>
      <c r="G706" s="3" t="s">
        <v>2344</v>
      </c>
      <c r="H706" s="12" t="s">
        <v>2345</v>
      </c>
      <c r="I706" s="15" t="s">
        <v>416</v>
      </c>
      <c r="J706" s="44" t="s">
        <v>2346</v>
      </c>
      <c r="K706" s="55" t="s">
        <v>2347</v>
      </c>
      <c r="L706" s="10">
        <v>0</v>
      </c>
      <c r="M706" s="10">
        <v>315639</v>
      </c>
      <c r="N706" s="10">
        <v>75000</v>
      </c>
      <c r="O70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390639</v>
      </c>
      <c r="P706" s="10">
        <v>0</v>
      </c>
      <c r="Q706" s="10">
        <v>78910</v>
      </c>
      <c r="R706" s="10">
        <v>18750</v>
      </c>
      <c r="S706" s="10">
        <f>SUM(Table3[[#This Row],[2nd Apportionment A-G Access Grant Res. Code 7412, PCA 25580]:[2nd Apportionment A-G Learning Loss Mitigation Grant Res. Code 7413, PCA 25635]])</f>
        <v>97660</v>
      </c>
    </row>
    <row r="707" spans="1:19" x14ac:dyDescent="0.2">
      <c r="A707" s="14" t="s">
        <v>241</v>
      </c>
      <c r="B707" s="3" t="s">
        <v>242</v>
      </c>
      <c r="C707" s="3">
        <v>2</v>
      </c>
      <c r="D707" s="13" t="s">
        <v>4088</v>
      </c>
      <c r="E707" s="13" t="s">
        <v>243</v>
      </c>
      <c r="F707" s="13" t="s">
        <v>2304</v>
      </c>
      <c r="G707" s="3" t="s">
        <v>2348</v>
      </c>
      <c r="H707" s="12" t="s">
        <v>2349</v>
      </c>
      <c r="I707" s="15" t="s">
        <v>416</v>
      </c>
      <c r="J707" s="44" t="s">
        <v>2350</v>
      </c>
      <c r="K707" s="55" t="s">
        <v>2351</v>
      </c>
      <c r="L707" s="10">
        <v>90862</v>
      </c>
      <c r="M707" s="10">
        <v>0</v>
      </c>
      <c r="N707" s="10">
        <v>75000</v>
      </c>
      <c r="O70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165862</v>
      </c>
      <c r="P707" s="10">
        <v>22715</v>
      </c>
      <c r="Q707" s="10">
        <v>0</v>
      </c>
      <c r="R707" s="10">
        <v>18750</v>
      </c>
      <c r="S707" s="10">
        <f>SUM(Table3[[#This Row],[2nd Apportionment A-G Access Grant Res. Code 7412, PCA 25580]:[2nd Apportionment A-G Learning Loss Mitigation Grant Res. Code 7413, PCA 25635]])</f>
        <v>41465</v>
      </c>
    </row>
    <row r="708" spans="1:19" x14ac:dyDescent="0.2">
      <c r="A708" s="14" t="s">
        <v>241</v>
      </c>
      <c r="B708" s="3" t="s">
        <v>242</v>
      </c>
      <c r="C708" s="3">
        <v>2</v>
      </c>
      <c r="D708" s="13" t="s">
        <v>4089</v>
      </c>
      <c r="E708" s="13" t="s">
        <v>243</v>
      </c>
      <c r="F708" s="13" t="s">
        <v>248</v>
      </c>
      <c r="G708" s="3" t="s">
        <v>2352</v>
      </c>
      <c r="H708" s="12" t="s">
        <v>2353</v>
      </c>
      <c r="I708" s="15" t="s">
        <v>416</v>
      </c>
      <c r="J708" s="44" t="s">
        <v>2354</v>
      </c>
      <c r="K708" s="55" t="s">
        <v>2355</v>
      </c>
      <c r="L708" s="10">
        <v>0</v>
      </c>
      <c r="M708" s="10">
        <v>14996</v>
      </c>
      <c r="N708" s="10">
        <v>2228</v>
      </c>
      <c r="O70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17224</v>
      </c>
      <c r="P708" s="10">
        <v>0</v>
      </c>
      <c r="Q708" s="10">
        <v>3749</v>
      </c>
      <c r="R708" s="10">
        <v>557</v>
      </c>
      <c r="S708" s="10">
        <f>SUM(Table3[[#This Row],[2nd Apportionment A-G Access Grant Res. Code 7412, PCA 25580]:[2nd Apportionment A-G Learning Loss Mitigation Grant Res. Code 7413, PCA 25635]])</f>
        <v>4306</v>
      </c>
    </row>
    <row r="709" spans="1:19" x14ac:dyDescent="0.2">
      <c r="A709" s="14" t="s">
        <v>241</v>
      </c>
      <c r="B709" s="3" t="s">
        <v>242</v>
      </c>
      <c r="C709" s="3">
        <v>2</v>
      </c>
      <c r="D709" s="13" t="s">
        <v>4090</v>
      </c>
      <c r="E709" s="13" t="s">
        <v>243</v>
      </c>
      <c r="F709" s="13" t="s">
        <v>2356</v>
      </c>
      <c r="G709" s="3" t="s">
        <v>2357</v>
      </c>
      <c r="H709" s="12" t="s">
        <v>2358</v>
      </c>
      <c r="I709" s="15" t="s">
        <v>416</v>
      </c>
      <c r="J709" s="44" t="s">
        <v>2359</v>
      </c>
      <c r="K709" s="55" t="s">
        <v>2360</v>
      </c>
      <c r="L709" s="10">
        <v>7926</v>
      </c>
      <c r="M709" s="10">
        <v>0</v>
      </c>
      <c r="N709" s="10">
        <v>2971</v>
      </c>
      <c r="O70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10897</v>
      </c>
      <c r="P709" s="10">
        <v>1981</v>
      </c>
      <c r="Q709" s="10">
        <v>0</v>
      </c>
      <c r="R709" s="10">
        <v>743</v>
      </c>
      <c r="S709" s="10">
        <f>SUM(Table3[[#This Row],[2nd Apportionment A-G Access Grant Res. Code 7412, PCA 25580]:[2nd Apportionment A-G Learning Loss Mitigation Grant Res. Code 7413, PCA 25635]])</f>
        <v>2724</v>
      </c>
    </row>
    <row r="710" spans="1:19" x14ac:dyDescent="0.2">
      <c r="A710" s="14" t="s">
        <v>241</v>
      </c>
      <c r="B710" s="3" t="s">
        <v>242</v>
      </c>
      <c r="C710" s="3">
        <v>2</v>
      </c>
      <c r="D710" s="13" t="s">
        <v>4091</v>
      </c>
      <c r="E710" s="13" t="s">
        <v>243</v>
      </c>
      <c r="F710" s="13" t="s">
        <v>251</v>
      </c>
      <c r="G710" s="3" t="s">
        <v>2361</v>
      </c>
      <c r="H710" s="12" t="s">
        <v>2362</v>
      </c>
      <c r="I710" s="15" t="s">
        <v>416</v>
      </c>
      <c r="J710" s="44" t="s">
        <v>2363</v>
      </c>
      <c r="K710" s="55" t="s">
        <v>2364</v>
      </c>
      <c r="L710" s="10">
        <v>0</v>
      </c>
      <c r="M710" s="10">
        <v>129255</v>
      </c>
      <c r="N710" s="10">
        <v>19207</v>
      </c>
      <c r="O71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148462</v>
      </c>
      <c r="P710" s="10">
        <v>0</v>
      </c>
      <c r="Q710" s="10">
        <v>32314</v>
      </c>
      <c r="R710" s="10">
        <v>4802</v>
      </c>
      <c r="S710" s="10">
        <f>SUM(Table3[[#This Row],[2nd Apportionment A-G Access Grant Res. Code 7412, PCA 25580]:[2nd Apportionment A-G Learning Loss Mitigation Grant Res. Code 7413, PCA 25635]])</f>
        <v>37116</v>
      </c>
    </row>
    <row r="711" spans="1:19" x14ac:dyDescent="0.2">
      <c r="A711" s="14" t="s">
        <v>241</v>
      </c>
      <c r="B711" s="3" t="s">
        <v>242</v>
      </c>
      <c r="C711" s="3">
        <v>2</v>
      </c>
      <c r="D711" s="13" t="s">
        <v>4092</v>
      </c>
      <c r="E711" s="13" t="s">
        <v>243</v>
      </c>
      <c r="F711" s="13" t="s">
        <v>2298</v>
      </c>
      <c r="G711" s="3" t="s">
        <v>2365</v>
      </c>
      <c r="H711" s="12" t="s">
        <v>2366</v>
      </c>
      <c r="I711" s="15" t="s">
        <v>416</v>
      </c>
      <c r="J711" s="44" t="s">
        <v>2367</v>
      </c>
      <c r="K711" s="55" t="s">
        <v>2368</v>
      </c>
      <c r="L711" s="10">
        <v>75000</v>
      </c>
      <c r="M711" s="10">
        <v>0</v>
      </c>
      <c r="N711" s="10">
        <v>75000</v>
      </c>
      <c r="O71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11" s="10">
        <v>18750</v>
      </c>
      <c r="Q711" s="10">
        <v>0</v>
      </c>
      <c r="R711" s="10">
        <v>18750</v>
      </c>
      <c r="S711" s="10">
        <f>SUM(Table3[[#This Row],[2nd Apportionment A-G Access Grant Res. Code 7412, PCA 25580]:[2nd Apportionment A-G Learning Loss Mitigation Grant Res. Code 7413, PCA 25635]])</f>
        <v>37500</v>
      </c>
    </row>
    <row r="712" spans="1:19" x14ac:dyDescent="0.2">
      <c r="A712" s="14" t="s">
        <v>241</v>
      </c>
      <c r="B712" s="3" t="s">
        <v>242</v>
      </c>
      <c r="C712" s="3">
        <v>2</v>
      </c>
      <c r="D712" s="13" t="s">
        <v>4093</v>
      </c>
      <c r="E712" s="13" t="s">
        <v>243</v>
      </c>
      <c r="F712" s="13" t="s">
        <v>244</v>
      </c>
      <c r="G712" s="3" t="s">
        <v>2369</v>
      </c>
      <c r="H712" s="12" t="s">
        <v>2370</v>
      </c>
      <c r="I712" s="15" t="s">
        <v>416</v>
      </c>
      <c r="J712" s="44" t="s">
        <v>2371</v>
      </c>
      <c r="K712" s="55" t="s">
        <v>2372</v>
      </c>
      <c r="L712" s="10">
        <v>41610</v>
      </c>
      <c r="M712" s="10">
        <v>0</v>
      </c>
      <c r="N712" s="10">
        <v>15599</v>
      </c>
      <c r="O71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57209</v>
      </c>
      <c r="P712" s="10">
        <v>10402</v>
      </c>
      <c r="Q712" s="10">
        <v>0</v>
      </c>
      <c r="R712" s="10">
        <v>3900</v>
      </c>
      <c r="S712" s="10">
        <f>SUM(Table3[[#This Row],[2nd Apportionment A-G Access Grant Res. Code 7412, PCA 25580]:[2nd Apportionment A-G Learning Loss Mitigation Grant Res. Code 7413, PCA 25635]])</f>
        <v>14302</v>
      </c>
    </row>
    <row r="713" spans="1:19" x14ac:dyDescent="0.2">
      <c r="A713" s="14" t="s">
        <v>241</v>
      </c>
      <c r="B713" s="3" t="s">
        <v>242</v>
      </c>
      <c r="C713" s="3">
        <v>2</v>
      </c>
      <c r="D713" s="13" t="s">
        <v>4094</v>
      </c>
      <c r="E713" s="13" t="s">
        <v>243</v>
      </c>
      <c r="F713" s="13" t="s">
        <v>251</v>
      </c>
      <c r="G713" s="3" t="s">
        <v>2373</v>
      </c>
      <c r="H713" s="12" t="s">
        <v>2374</v>
      </c>
      <c r="I713" s="15" t="s">
        <v>416</v>
      </c>
      <c r="J713" s="44" t="s">
        <v>2375</v>
      </c>
      <c r="K713" s="55" t="s">
        <v>2376</v>
      </c>
      <c r="L713" s="10">
        <v>80672</v>
      </c>
      <c r="M713" s="10">
        <v>0</v>
      </c>
      <c r="N713" s="10">
        <v>75000</v>
      </c>
      <c r="O71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155672</v>
      </c>
      <c r="P713" s="10">
        <v>20168</v>
      </c>
      <c r="Q713" s="10">
        <v>0</v>
      </c>
      <c r="R713" s="10">
        <v>18750</v>
      </c>
      <c r="S713" s="10">
        <f>SUM(Table3[[#This Row],[2nd Apportionment A-G Access Grant Res. Code 7412, PCA 25580]:[2nd Apportionment A-G Learning Loss Mitigation Grant Res. Code 7413, PCA 25635]])</f>
        <v>38918</v>
      </c>
    </row>
    <row r="714" spans="1:19" x14ac:dyDescent="0.2">
      <c r="A714" s="14" t="s">
        <v>241</v>
      </c>
      <c r="B714" s="3" t="s">
        <v>242</v>
      </c>
      <c r="C714" s="3">
        <v>2</v>
      </c>
      <c r="D714" s="13" t="s">
        <v>4095</v>
      </c>
      <c r="E714" s="13" t="s">
        <v>243</v>
      </c>
      <c r="F714" s="13" t="s">
        <v>2377</v>
      </c>
      <c r="G714" s="3" t="s">
        <v>2378</v>
      </c>
      <c r="H714" s="12" t="s">
        <v>2379</v>
      </c>
      <c r="I714" s="15" t="s">
        <v>416</v>
      </c>
      <c r="J714" s="44" t="s">
        <v>2380</v>
      </c>
      <c r="K714" s="55" t="s">
        <v>2381</v>
      </c>
      <c r="L714" s="10">
        <v>197859</v>
      </c>
      <c r="M714" s="10">
        <v>0</v>
      </c>
      <c r="N714" s="10">
        <v>74177</v>
      </c>
      <c r="O71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272036</v>
      </c>
      <c r="P714" s="10">
        <v>49465</v>
      </c>
      <c r="Q714" s="10">
        <v>0</v>
      </c>
      <c r="R714" s="10">
        <v>18544</v>
      </c>
      <c r="S714" s="10">
        <f>SUM(Table3[[#This Row],[2nd Apportionment A-G Access Grant Res. Code 7412, PCA 25580]:[2nd Apportionment A-G Learning Loss Mitigation Grant Res. Code 7413, PCA 25635]])</f>
        <v>68009</v>
      </c>
    </row>
    <row r="715" spans="1:19" x14ac:dyDescent="0.2">
      <c r="A715" s="14" t="s">
        <v>241</v>
      </c>
      <c r="B715" s="3" t="s">
        <v>242</v>
      </c>
      <c r="C715" s="3">
        <v>2</v>
      </c>
      <c r="D715" s="13" t="s">
        <v>4096</v>
      </c>
      <c r="E715" s="13" t="s">
        <v>243</v>
      </c>
      <c r="F715" s="13" t="s">
        <v>2304</v>
      </c>
      <c r="G715" s="3" t="s">
        <v>2382</v>
      </c>
      <c r="H715" s="12" t="s">
        <v>2383</v>
      </c>
      <c r="I715" s="15" t="s">
        <v>416</v>
      </c>
      <c r="J715" s="44" t="s">
        <v>2384</v>
      </c>
      <c r="K715" s="55" t="s">
        <v>2385</v>
      </c>
      <c r="L715" s="10">
        <v>39628</v>
      </c>
      <c r="M715" s="10">
        <v>0</v>
      </c>
      <c r="N715" s="10">
        <v>14857</v>
      </c>
      <c r="O71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54485</v>
      </c>
      <c r="P715" s="10">
        <v>9907</v>
      </c>
      <c r="Q715" s="10">
        <v>0</v>
      </c>
      <c r="R715" s="10">
        <v>3714</v>
      </c>
      <c r="S715" s="10">
        <f>SUM(Table3[[#This Row],[2nd Apportionment A-G Access Grant Res. Code 7412, PCA 25580]:[2nd Apportionment A-G Learning Loss Mitigation Grant Res. Code 7413, PCA 25635]])</f>
        <v>13621</v>
      </c>
    </row>
    <row r="716" spans="1:19" x14ac:dyDescent="0.2">
      <c r="A716" s="14" t="s">
        <v>241</v>
      </c>
      <c r="B716" s="3" t="s">
        <v>242</v>
      </c>
      <c r="C716" s="3">
        <v>2</v>
      </c>
      <c r="D716" s="13" t="s">
        <v>4097</v>
      </c>
      <c r="E716" s="13" t="s">
        <v>243</v>
      </c>
      <c r="F716" s="13" t="s">
        <v>251</v>
      </c>
      <c r="G716" s="3" t="s">
        <v>2386</v>
      </c>
      <c r="H716" s="12" t="s">
        <v>2387</v>
      </c>
      <c r="I716" s="15" t="s">
        <v>416</v>
      </c>
      <c r="J716" s="44" t="s">
        <v>2388</v>
      </c>
      <c r="K716" s="55" t="s">
        <v>2389</v>
      </c>
      <c r="L716" s="10">
        <v>0</v>
      </c>
      <c r="M716" s="10">
        <v>113544</v>
      </c>
      <c r="N716" s="10">
        <v>16873</v>
      </c>
      <c r="O71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130417</v>
      </c>
      <c r="P716" s="10">
        <v>0</v>
      </c>
      <c r="Q716" s="10">
        <v>28386</v>
      </c>
      <c r="R716" s="10">
        <v>4218</v>
      </c>
      <c r="S716" s="10">
        <f>SUM(Table3[[#This Row],[2nd Apportionment A-G Access Grant Res. Code 7412, PCA 25580]:[2nd Apportionment A-G Learning Loss Mitigation Grant Res. Code 7413, PCA 25635]])</f>
        <v>32604</v>
      </c>
    </row>
    <row r="717" spans="1:19" x14ac:dyDescent="0.2">
      <c r="A717" s="14" t="s">
        <v>241</v>
      </c>
      <c r="B717" s="3" t="s">
        <v>242</v>
      </c>
      <c r="C717" s="3">
        <v>2</v>
      </c>
      <c r="D717" s="13" t="s">
        <v>4098</v>
      </c>
      <c r="E717" s="13" t="s">
        <v>243</v>
      </c>
      <c r="F717" s="13" t="s">
        <v>251</v>
      </c>
      <c r="G717" s="3" t="s">
        <v>2390</v>
      </c>
      <c r="H717" s="12" t="s">
        <v>2391</v>
      </c>
      <c r="I717" s="15" t="s">
        <v>416</v>
      </c>
      <c r="J717" s="44" t="s">
        <v>2392</v>
      </c>
      <c r="K717" s="55" t="s">
        <v>2393</v>
      </c>
      <c r="L717" s="10">
        <v>0</v>
      </c>
      <c r="M717" s="10">
        <v>108546</v>
      </c>
      <c r="N717" s="10">
        <v>16130</v>
      </c>
      <c r="O71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124676</v>
      </c>
      <c r="P717" s="10">
        <v>0</v>
      </c>
      <c r="Q717" s="10">
        <v>27136</v>
      </c>
      <c r="R717" s="10">
        <v>4032</v>
      </c>
      <c r="S717" s="10">
        <f>SUM(Table3[[#This Row],[2nd Apportionment A-G Access Grant Res. Code 7412, PCA 25580]:[2nd Apportionment A-G Learning Loss Mitigation Grant Res. Code 7413, PCA 25635]])</f>
        <v>31168</v>
      </c>
    </row>
    <row r="718" spans="1:19" x14ac:dyDescent="0.2">
      <c r="A718" s="14" t="s">
        <v>241</v>
      </c>
      <c r="B718" s="3" t="s">
        <v>242</v>
      </c>
      <c r="C718" s="3">
        <v>2</v>
      </c>
      <c r="D718" s="13" t="s">
        <v>4099</v>
      </c>
      <c r="E718" s="13" t="s">
        <v>243</v>
      </c>
      <c r="F718" s="13" t="s">
        <v>2300</v>
      </c>
      <c r="G718" s="3" t="s">
        <v>2394</v>
      </c>
      <c r="H718" s="12" t="s">
        <v>2395</v>
      </c>
      <c r="I718" s="15" t="s">
        <v>416</v>
      </c>
      <c r="J718" s="44" t="s">
        <v>2396</v>
      </c>
      <c r="K718" s="55" t="s">
        <v>2397</v>
      </c>
      <c r="L718" s="10">
        <v>280796</v>
      </c>
      <c r="M718" s="10">
        <v>0</v>
      </c>
      <c r="N718" s="10">
        <v>105269</v>
      </c>
      <c r="O71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386065</v>
      </c>
      <c r="P718" s="10">
        <v>70199</v>
      </c>
      <c r="Q718" s="10">
        <v>0</v>
      </c>
      <c r="R718" s="10">
        <v>26317</v>
      </c>
      <c r="S718" s="10">
        <f>SUM(Table3[[#This Row],[2nd Apportionment A-G Access Grant Res. Code 7412, PCA 25580]:[2nd Apportionment A-G Learning Loss Mitigation Grant Res. Code 7413, PCA 25635]])</f>
        <v>96516</v>
      </c>
    </row>
    <row r="719" spans="1:19" x14ac:dyDescent="0.2">
      <c r="A719" s="14" t="s">
        <v>241</v>
      </c>
      <c r="B719" s="3" t="s">
        <v>242</v>
      </c>
      <c r="C719" s="3">
        <v>2</v>
      </c>
      <c r="D719" s="13" t="s">
        <v>4100</v>
      </c>
      <c r="E719" s="13" t="s">
        <v>243</v>
      </c>
      <c r="F719" s="13" t="s">
        <v>251</v>
      </c>
      <c r="G719" s="3" t="s">
        <v>2398</v>
      </c>
      <c r="H719" s="12" t="s">
        <v>2399</v>
      </c>
      <c r="I719" s="15" t="s">
        <v>416</v>
      </c>
      <c r="J719" s="44" t="s">
        <v>2400</v>
      </c>
      <c r="K719" s="55" t="s">
        <v>2401</v>
      </c>
      <c r="L719" s="10">
        <v>5378</v>
      </c>
      <c r="M719" s="10">
        <v>0</v>
      </c>
      <c r="N719" s="10">
        <v>2016</v>
      </c>
      <c r="O71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7394</v>
      </c>
      <c r="P719" s="10">
        <v>1344</v>
      </c>
      <c r="Q719" s="10">
        <v>0</v>
      </c>
      <c r="R719" s="10">
        <v>504</v>
      </c>
      <c r="S719" s="10">
        <f>SUM(Table3[[#This Row],[2nd Apportionment A-G Access Grant Res. Code 7412, PCA 25580]:[2nd Apportionment A-G Learning Loss Mitigation Grant Res. Code 7413, PCA 25635]])</f>
        <v>1848</v>
      </c>
    </row>
    <row r="720" spans="1:19" x14ac:dyDescent="0.2">
      <c r="A720" s="14" t="s">
        <v>241</v>
      </c>
      <c r="B720" s="3" t="s">
        <v>242</v>
      </c>
      <c r="C720" s="3">
        <v>2</v>
      </c>
      <c r="D720" s="13" t="s">
        <v>4443</v>
      </c>
      <c r="E720" s="13" t="s">
        <v>243</v>
      </c>
      <c r="F720" s="13" t="s">
        <v>2402</v>
      </c>
      <c r="G720" s="3" t="s">
        <v>4444</v>
      </c>
      <c r="H720" s="12" t="s">
        <v>2403</v>
      </c>
      <c r="I720" s="15" t="s">
        <v>416</v>
      </c>
      <c r="J720" s="44" t="s">
        <v>4445</v>
      </c>
      <c r="K720" s="55" t="s">
        <v>4446</v>
      </c>
      <c r="L720" s="10">
        <v>0</v>
      </c>
      <c r="M720" s="10">
        <v>216377</v>
      </c>
      <c r="N720" s="10">
        <v>32154</v>
      </c>
      <c r="O72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248531</v>
      </c>
      <c r="P720" s="10">
        <v>0</v>
      </c>
      <c r="Q720" s="10">
        <v>54094</v>
      </c>
      <c r="R720" s="10">
        <v>8038</v>
      </c>
      <c r="S720" s="10">
        <f>SUM(Table3[[#This Row],[2nd Apportionment A-G Access Grant Res. Code 7412, PCA 25580]:[2nd Apportionment A-G Learning Loss Mitigation Grant Res. Code 7413, PCA 25635]])</f>
        <v>62132</v>
      </c>
    </row>
    <row r="721" spans="1:19" x14ac:dyDescent="0.2">
      <c r="A721" s="14" t="s">
        <v>241</v>
      </c>
      <c r="B721" s="3" t="s">
        <v>242</v>
      </c>
      <c r="C721" s="3">
        <v>2</v>
      </c>
      <c r="D721" s="13" t="s">
        <v>4447</v>
      </c>
      <c r="E721" s="13" t="s">
        <v>243</v>
      </c>
      <c r="F721" s="13" t="s">
        <v>2402</v>
      </c>
      <c r="G721" s="3" t="s">
        <v>4448</v>
      </c>
      <c r="H721" s="12" t="s">
        <v>2403</v>
      </c>
      <c r="I721" s="15" t="s">
        <v>416</v>
      </c>
      <c r="J721" s="44" t="s">
        <v>4445</v>
      </c>
      <c r="K721" s="55" t="s">
        <v>4449</v>
      </c>
      <c r="L721" s="10">
        <v>0</v>
      </c>
      <c r="M721" s="10">
        <v>139967</v>
      </c>
      <c r="N721" s="10">
        <v>20799</v>
      </c>
      <c r="O72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160766</v>
      </c>
      <c r="P721" s="10">
        <v>0</v>
      </c>
      <c r="Q721" s="10">
        <v>34992</v>
      </c>
      <c r="R721" s="10">
        <v>5200</v>
      </c>
      <c r="S721" s="10">
        <f>SUM(Table3[[#This Row],[2nd Apportionment A-G Access Grant Res. Code 7412, PCA 25580]:[2nd Apportionment A-G Learning Loss Mitigation Grant Res. Code 7413, PCA 25635]])</f>
        <v>40192</v>
      </c>
    </row>
    <row r="722" spans="1:19" x14ac:dyDescent="0.2">
      <c r="A722" s="14" t="s">
        <v>241</v>
      </c>
      <c r="B722" s="3" t="s">
        <v>242</v>
      </c>
      <c r="C722" s="3">
        <v>2</v>
      </c>
      <c r="D722" s="13" t="s">
        <v>4450</v>
      </c>
      <c r="E722" s="13" t="s">
        <v>243</v>
      </c>
      <c r="F722" s="13" t="s">
        <v>2402</v>
      </c>
      <c r="G722" s="3" t="s">
        <v>4451</v>
      </c>
      <c r="H722" s="12" t="s">
        <v>2403</v>
      </c>
      <c r="I722" s="15" t="s">
        <v>416</v>
      </c>
      <c r="J722" s="44" t="s">
        <v>4445</v>
      </c>
      <c r="K722" s="55" t="s">
        <v>4452</v>
      </c>
      <c r="L722" s="10">
        <v>0</v>
      </c>
      <c r="M722" s="10">
        <v>0</v>
      </c>
      <c r="N722" s="10">
        <v>12204</v>
      </c>
      <c r="O72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12204</v>
      </c>
      <c r="P722" s="10">
        <v>0</v>
      </c>
      <c r="Q722" s="10">
        <v>0</v>
      </c>
      <c r="R722" s="10">
        <v>3051</v>
      </c>
      <c r="S722" s="10">
        <f>SUM(Table3[[#This Row],[2nd Apportionment A-G Access Grant Res. Code 7412, PCA 25580]:[2nd Apportionment A-G Learning Loss Mitigation Grant Res. Code 7413, PCA 25635]])</f>
        <v>3051</v>
      </c>
    </row>
    <row r="723" spans="1:19" x14ac:dyDescent="0.2">
      <c r="A723" s="14" t="s">
        <v>241</v>
      </c>
      <c r="B723" s="3" t="s">
        <v>242</v>
      </c>
      <c r="C723" s="3">
        <v>2</v>
      </c>
      <c r="D723" s="13" t="s">
        <v>4101</v>
      </c>
      <c r="E723" s="13" t="s">
        <v>243</v>
      </c>
      <c r="F723" s="13" t="s">
        <v>2284</v>
      </c>
      <c r="G723" s="3" t="s">
        <v>2404</v>
      </c>
      <c r="H723" s="12" t="s">
        <v>2405</v>
      </c>
      <c r="I723" s="15" t="s">
        <v>416</v>
      </c>
      <c r="J723" s="44" t="s">
        <v>2406</v>
      </c>
      <c r="K723" s="55" t="s">
        <v>2407</v>
      </c>
      <c r="L723" s="10">
        <v>90579</v>
      </c>
      <c r="M723" s="10">
        <v>0</v>
      </c>
      <c r="N723" s="10">
        <v>33958</v>
      </c>
      <c r="O72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124537</v>
      </c>
      <c r="P723" s="10">
        <v>22645</v>
      </c>
      <c r="Q723" s="10">
        <v>0</v>
      </c>
      <c r="R723" s="10">
        <v>8489</v>
      </c>
      <c r="S723" s="10">
        <f>SUM(Table3[[#This Row],[2nd Apportionment A-G Access Grant Res. Code 7412, PCA 25580]:[2nd Apportionment A-G Learning Loss Mitigation Grant Res. Code 7413, PCA 25635]])</f>
        <v>31134</v>
      </c>
    </row>
    <row r="724" spans="1:19" x14ac:dyDescent="0.2">
      <c r="A724" s="14" t="s">
        <v>241</v>
      </c>
      <c r="B724" s="3" t="s">
        <v>242</v>
      </c>
      <c r="C724" s="3">
        <v>2</v>
      </c>
      <c r="D724" s="13" t="s">
        <v>4102</v>
      </c>
      <c r="E724" s="13" t="s">
        <v>243</v>
      </c>
      <c r="F724" s="13" t="s">
        <v>251</v>
      </c>
      <c r="G724" s="3" t="s">
        <v>2408</v>
      </c>
      <c r="H724" s="12" t="s">
        <v>2409</v>
      </c>
      <c r="I724" s="15" t="s">
        <v>416</v>
      </c>
      <c r="J724" s="44" t="s">
        <v>2410</v>
      </c>
      <c r="K724" s="55" t="s">
        <v>2411</v>
      </c>
      <c r="L724" s="10">
        <v>0</v>
      </c>
      <c r="M724" s="10">
        <v>318496</v>
      </c>
      <c r="N724" s="10">
        <v>75000</v>
      </c>
      <c r="O72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393496</v>
      </c>
      <c r="P724" s="10">
        <v>0</v>
      </c>
      <c r="Q724" s="10">
        <v>79624</v>
      </c>
      <c r="R724" s="10">
        <v>18750</v>
      </c>
      <c r="S724" s="10">
        <f>SUM(Table3[[#This Row],[2nd Apportionment A-G Access Grant Res. Code 7412, PCA 25580]:[2nd Apportionment A-G Learning Loss Mitigation Grant Res. Code 7413, PCA 25635]])</f>
        <v>98374</v>
      </c>
    </row>
    <row r="725" spans="1:19" x14ac:dyDescent="0.2">
      <c r="A725" s="14" t="s">
        <v>241</v>
      </c>
      <c r="B725" s="3" t="s">
        <v>242</v>
      </c>
      <c r="C725" s="3">
        <v>2</v>
      </c>
      <c r="D725" s="13" t="s">
        <v>4103</v>
      </c>
      <c r="E725" s="13" t="s">
        <v>243</v>
      </c>
      <c r="F725" s="13" t="s">
        <v>2300</v>
      </c>
      <c r="G725" s="3" t="s">
        <v>2412</v>
      </c>
      <c r="H725" s="12" t="s">
        <v>2413</v>
      </c>
      <c r="I725" s="15" t="s">
        <v>416</v>
      </c>
      <c r="J725" s="44" t="s">
        <v>2414</v>
      </c>
      <c r="K725" s="55" t="s">
        <v>2415</v>
      </c>
      <c r="L725" s="10">
        <v>25758</v>
      </c>
      <c r="M725" s="10">
        <v>0</v>
      </c>
      <c r="N725" s="10">
        <v>9657</v>
      </c>
      <c r="O72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35415</v>
      </c>
      <c r="P725" s="10">
        <v>6439</v>
      </c>
      <c r="Q725" s="10">
        <v>0</v>
      </c>
      <c r="R725" s="10">
        <v>2414</v>
      </c>
      <c r="S725" s="10">
        <f>SUM(Table3[[#This Row],[2nd Apportionment A-G Access Grant Res. Code 7412, PCA 25580]:[2nd Apportionment A-G Learning Loss Mitigation Grant Res. Code 7413, PCA 25635]])</f>
        <v>8853</v>
      </c>
    </row>
    <row r="726" spans="1:19" x14ac:dyDescent="0.2">
      <c r="A726" s="14" t="s">
        <v>241</v>
      </c>
      <c r="B726" s="3" t="s">
        <v>242</v>
      </c>
      <c r="C726" s="3">
        <v>2</v>
      </c>
      <c r="D726" s="13" t="s">
        <v>4104</v>
      </c>
      <c r="E726" s="13" t="s">
        <v>243</v>
      </c>
      <c r="F726" s="13" t="s">
        <v>2288</v>
      </c>
      <c r="G726" s="3" t="s">
        <v>2416</v>
      </c>
      <c r="H726" s="12" t="s">
        <v>2417</v>
      </c>
      <c r="I726" s="15" t="s">
        <v>416</v>
      </c>
      <c r="J726" s="44" t="s">
        <v>2418</v>
      </c>
      <c r="K726" s="55" t="s">
        <v>2419</v>
      </c>
      <c r="L726" s="10">
        <v>306271</v>
      </c>
      <c r="M726" s="10">
        <v>0</v>
      </c>
      <c r="N726" s="10">
        <v>114820</v>
      </c>
      <c r="O72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421091</v>
      </c>
      <c r="P726" s="10">
        <v>76568</v>
      </c>
      <c r="Q726" s="10">
        <v>0</v>
      </c>
      <c r="R726" s="10">
        <v>28705</v>
      </c>
      <c r="S726" s="10">
        <f>SUM(Table3[[#This Row],[2nd Apportionment A-G Access Grant Res. Code 7412, PCA 25580]:[2nd Apportionment A-G Learning Loss Mitigation Grant Res. Code 7413, PCA 25635]])</f>
        <v>105273</v>
      </c>
    </row>
    <row r="727" spans="1:19" x14ac:dyDescent="0.2">
      <c r="A727" s="14" t="s">
        <v>241</v>
      </c>
      <c r="B727" s="3" t="s">
        <v>242</v>
      </c>
      <c r="C727" s="3">
        <v>2</v>
      </c>
      <c r="D727" s="13" t="s">
        <v>4105</v>
      </c>
      <c r="E727" s="13" t="s">
        <v>243</v>
      </c>
      <c r="F727" s="13" t="s">
        <v>251</v>
      </c>
      <c r="G727" s="3" t="s">
        <v>2420</v>
      </c>
      <c r="H727" s="12" t="s">
        <v>2421</v>
      </c>
      <c r="I727" s="15" t="s">
        <v>416</v>
      </c>
      <c r="J727" s="44" t="s">
        <v>2422</v>
      </c>
      <c r="K727" s="55" t="s">
        <v>2423</v>
      </c>
      <c r="L727" s="10">
        <v>0</v>
      </c>
      <c r="M727" s="10">
        <v>47846</v>
      </c>
      <c r="N727" s="10">
        <v>7110</v>
      </c>
      <c r="O72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54956</v>
      </c>
      <c r="P727" s="10">
        <v>0</v>
      </c>
      <c r="Q727" s="10">
        <v>11961</v>
      </c>
      <c r="R727" s="10">
        <v>1777</v>
      </c>
      <c r="S727" s="10">
        <f>SUM(Table3[[#This Row],[2nd Apportionment A-G Access Grant Res. Code 7412, PCA 25580]:[2nd Apportionment A-G Learning Loss Mitigation Grant Res. Code 7413, PCA 25635]])</f>
        <v>13738</v>
      </c>
    </row>
    <row r="728" spans="1:19" x14ac:dyDescent="0.2">
      <c r="A728" s="14" t="s">
        <v>241</v>
      </c>
      <c r="B728" s="3" t="s">
        <v>242</v>
      </c>
      <c r="C728" s="3">
        <v>2</v>
      </c>
      <c r="D728" s="13" t="s">
        <v>4106</v>
      </c>
      <c r="E728" s="13" t="s">
        <v>243</v>
      </c>
      <c r="F728" s="13" t="s">
        <v>251</v>
      </c>
      <c r="G728" s="3" t="s">
        <v>2424</v>
      </c>
      <c r="H728" s="12" t="s">
        <v>2425</v>
      </c>
      <c r="I728" s="15" t="s">
        <v>416</v>
      </c>
      <c r="J728" s="44" t="s">
        <v>2426</v>
      </c>
      <c r="K728" s="55" t="s">
        <v>2427</v>
      </c>
      <c r="L728" s="10">
        <v>87466</v>
      </c>
      <c r="M728" s="10">
        <v>0</v>
      </c>
      <c r="N728" s="10">
        <v>75000</v>
      </c>
      <c r="O72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162466</v>
      </c>
      <c r="P728" s="10">
        <v>21866</v>
      </c>
      <c r="Q728" s="10">
        <v>0</v>
      </c>
      <c r="R728" s="10">
        <v>18750</v>
      </c>
      <c r="S728" s="10">
        <f>SUM(Table3[[#This Row],[2nd Apportionment A-G Access Grant Res. Code 7412, PCA 25580]:[2nd Apportionment A-G Learning Loss Mitigation Grant Res. Code 7413, PCA 25635]])</f>
        <v>40616</v>
      </c>
    </row>
    <row r="729" spans="1:19" x14ac:dyDescent="0.2">
      <c r="A729" s="14" t="s">
        <v>241</v>
      </c>
      <c r="B729" s="3" t="s">
        <v>242</v>
      </c>
      <c r="C729" s="3">
        <v>2</v>
      </c>
      <c r="D729" s="13" t="s">
        <v>4107</v>
      </c>
      <c r="E729" s="13" t="s">
        <v>243</v>
      </c>
      <c r="F729" s="13" t="s">
        <v>2306</v>
      </c>
      <c r="G729" s="3" t="s">
        <v>2428</v>
      </c>
      <c r="H729" s="12" t="s">
        <v>2429</v>
      </c>
      <c r="I729" s="15" t="s">
        <v>416</v>
      </c>
      <c r="J729" s="44" t="s">
        <v>2430</v>
      </c>
      <c r="K729" s="55" t="s">
        <v>2431</v>
      </c>
      <c r="L729" s="10">
        <v>75000</v>
      </c>
      <c r="M729" s="10">
        <v>0</v>
      </c>
      <c r="N729" s="10">
        <v>75000</v>
      </c>
      <c r="O72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29" s="10">
        <v>18750</v>
      </c>
      <c r="Q729" s="10">
        <v>0</v>
      </c>
      <c r="R729" s="10">
        <v>18750</v>
      </c>
      <c r="S729" s="10">
        <f>SUM(Table3[[#This Row],[2nd Apportionment A-G Access Grant Res. Code 7412, PCA 25580]:[2nd Apportionment A-G Learning Loss Mitigation Grant Res. Code 7413, PCA 25635]])</f>
        <v>37500</v>
      </c>
    </row>
    <row r="730" spans="1:19" x14ac:dyDescent="0.2">
      <c r="A730" s="14" t="s">
        <v>241</v>
      </c>
      <c r="B730" s="3" t="s">
        <v>242</v>
      </c>
      <c r="C730" s="3">
        <v>2</v>
      </c>
      <c r="D730" s="13" t="s">
        <v>4108</v>
      </c>
      <c r="E730" s="13" t="s">
        <v>243</v>
      </c>
      <c r="F730" s="13" t="s">
        <v>251</v>
      </c>
      <c r="G730" s="3" t="s">
        <v>2432</v>
      </c>
      <c r="H730" s="12" t="s">
        <v>2433</v>
      </c>
      <c r="I730" s="15" t="s">
        <v>416</v>
      </c>
      <c r="J730" s="44" t="s">
        <v>2434</v>
      </c>
      <c r="K730" s="55" t="s">
        <v>2435</v>
      </c>
      <c r="L730" s="10">
        <v>0</v>
      </c>
      <c r="M730" s="10">
        <v>412759</v>
      </c>
      <c r="N730" s="10">
        <v>75000</v>
      </c>
      <c r="O73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487759</v>
      </c>
      <c r="P730" s="10">
        <v>0</v>
      </c>
      <c r="Q730" s="10">
        <v>103190</v>
      </c>
      <c r="R730" s="10">
        <v>18750</v>
      </c>
      <c r="S730" s="10">
        <f>SUM(Table3[[#This Row],[2nd Apportionment A-G Access Grant Res. Code 7412, PCA 25580]:[2nd Apportionment A-G Learning Loss Mitigation Grant Res. Code 7413, PCA 25635]])</f>
        <v>121940</v>
      </c>
    </row>
    <row r="731" spans="1:19" ht="30" x14ac:dyDescent="0.2">
      <c r="A731" s="14" t="s">
        <v>241</v>
      </c>
      <c r="B731" s="3" t="s">
        <v>242</v>
      </c>
      <c r="C731" s="3">
        <v>2</v>
      </c>
      <c r="D731" s="13" t="s">
        <v>4109</v>
      </c>
      <c r="E731" s="13" t="s">
        <v>243</v>
      </c>
      <c r="F731" s="13" t="s">
        <v>251</v>
      </c>
      <c r="G731" s="3" t="s">
        <v>2436</v>
      </c>
      <c r="H731" s="12" t="s">
        <v>2437</v>
      </c>
      <c r="I731" s="15" t="s">
        <v>416</v>
      </c>
      <c r="J731" s="44" t="s">
        <v>2438</v>
      </c>
      <c r="K731" s="55" t="s">
        <v>2439</v>
      </c>
      <c r="L731" s="10">
        <v>0</v>
      </c>
      <c r="M731" s="10">
        <v>39276</v>
      </c>
      <c r="N731" s="10">
        <v>5836</v>
      </c>
      <c r="O73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45112</v>
      </c>
      <c r="P731" s="10">
        <v>0</v>
      </c>
      <c r="Q731" s="10">
        <v>9819</v>
      </c>
      <c r="R731" s="10">
        <v>1459</v>
      </c>
      <c r="S731" s="10">
        <f>SUM(Table3[[#This Row],[2nd Apportionment A-G Access Grant Res. Code 7412, PCA 25580]:[2nd Apportionment A-G Learning Loss Mitigation Grant Res. Code 7413, PCA 25635]])</f>
        <v>11278</v>
      </c>
    </row>
    <row r="732" spans="1:19" x14ac:dyDescent="0.2">
      <c r="A732" s="14" t="s">
        <v>241</v>
      </c>
      <c r="B732" s="3" t="s">
        <v>242</v>
      </c>
      <c r="C732" s="3">
        <v>2</v>
      </c>
      <c r="D732" s="13" t="s">
        <v>4110</v>
      </c>
      <c r="E732" s="13" t="s">
        <v>243</v>
      </c>
      <c r="F732" s="13" t="s">
        <v>249</v>
      </c>
      <c r="G732" s="3" t="s">
        <v>2440</v>
      </c>
      <c r="H732" s="12" t="s">
        <v>2441</v>
      </c>
      <c r="I732" s="15" t="s">
        <v>416</v>
      </c>
      <c r="J732" s="44" t="s">
        <v>2442</v>
      </c>
      <c r="K732" s="55" t="s">
        <v>2443</v>
      </c>
      <c r="L732" s="10">
        <v>75000</v>
      </c>
      <c r="M732" s="10">
        <v>0</v>
      </c>
      <c r="N732" s="10">
        <v>75000</v>
      </c>
      <c r="O73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32" s="10">
        <v>18750</v>
      </c>
      <c r="Q732" s="10">
        <v>0</v>
      </c>
      <c r="R732" s="10">
        <v>18750</v>
      </c>
      <c r="S732" s="10">
        <f>SUM(Table3[[#This Row],[2nd Apportionment A-G Access Grant Res. Code 7412, PCA 25580]:[2nd Apportionment A-G Learning Loss Mitigation Grant Res. Code 7413, PCA 25635]])</f>
        <v>37500</v>
      </c>
    </row>
    <row r="733" spans="1:19" x14ac:dyDescent="0.2">
      <c r="A733" s="14" t="s">
        <v>241</v>
      </c>
      <c r="B733" s="3" t="s">
        <v>242</v>
      </c>
      <c r="C733" s="3">
        <v>2</v>
      </c>
      <c r="D733" s="13" t="s">
        <v>4111</v>
      </c>
      <c r="E733" s="13" t="s">
        <v>243</v>
      </c>
      <c r="F733" s="13" t="s">
        <v>251</v>
      </c>
      <c r="G733" s="3" t="s">
        <v>2444</v>
      </c>
      <c r="H733" s="12" t="s">
        <v>2445</v>
      </c>
      <c r="I733" s="15" t="s">
        <v>416</v>
      </c>
      <c r="J733" s="44" t="s">
        <v>2446</v>
      </c>
      <c r="K733" s="55" t="s">
        <v>2447</v>
      </c>
      <c r="L733" s="10">
        <v>75000</v>
      </c>
      <c r="M733" s="10">
        <v>0</v>
      </c>
      <c r="N733" s="10">
        <v>75000</v>
      </c>
      <c r="O73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33" s="10">
        <v>18750</v>
      </c>
      <c r="Q733" s="10">
        <v>0</v>
      </c>
      <c r="R733" s="10">
        <v>18750</v>
      </c>
      <c r="S733" s="10">
        <f>SUM(Table3[[#This Row],[2nd Apportionment A-G Access Grant Res. Code 7412, PCA 25580]:[2nd Apportionment A-G Learning Loss Mitigation Grant Res. Code 7413, PCA 25635]])</f>
        <v>37500</v>
      </c>
    </row>
    <row r="734" spans="1:19" x14ac:dyDescent="0.2">
      <c r="A734" s="14" t="s">
        <v>241</v>
      </c>
      <c r="B734" s="3" t="s">
        <v>242</v>
      </c>
      <c r="C734" s="3">
        <v>2</v>
      </c>
      <c r="D734" s="13" t="s">
        <v>4112</v>
      </c>
      <c r="E734" s="13" t="s">
        <v>243</v>
      </c>
      <c r="F734" s="13" t="s">
        <v>251</v>
      </c>
      <c r="G734" s="3" t="s">
        <v>2448</v>
      </c>
      <c r="H734" s="12" t="s">
        <v>2449</v>
      </c>
      <c r="I734" s="15" t="s">
        <v>416</v>
      </c>
      <c r="J734" s="44" t="s">
        <v>2450</v>
      </c>
      <c r="K734" s="55" t="s">
        <v>2451</v>
      </c>
      <c r="L734" s="10">
        <v>0</v>
      </c>
      <c r="M734" s="10">
        <v>227803</v>
      </c>
      <c r="N734" s="10">
        <v>75000</v>
      </c>
      <c r="O73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302803</v>
      </c>
      <c r="P734" s="10">
        <v>0</v>
      </c>
      <c r="Q734" s="10">
        <v>56951</v>
      </c>
      <c r="R734" s="10">
        <v>18750</v>
      </c>
      <c r="S734" s="10">
        <f>SUM(Table3[[#This Row],[2nd Apportionment A-G Access Grant Res. Code 7412, PCA 25580]:[2nd Apportionment A-G Learning Loss Mitigation Grant Res. Code 7413, PCA 25635]])</f>
        <v>75701</v>
      </c>
    </row>
    <row r="735" spans="1:19" x14ac:dyDescent="0.2">
      <c r="A735" s="14" t="s">
        <v>241</v>
      </c>
      <c r="B735" s="3" t="s">
        <v>242</v>
      </c>
      <c r="C735" s="3">
        <v>2</v>
      </c>
      <c r="D735" s="13" t="s">
        <v>4113</v>
      </c>
      <c r="E735" s="13" t="s">
        <v>243</v>
      </c>
      <c r="F735" s="13" t="s">
        <v>251</v>
      </c>
      <c r="G735" s="3" t="s">
        <v>2452</v>
      </c>
      <c r="H735" s="12" t="s">
        <v>2453</v>
      </c>
      <c r="I735" s="15" t="s">
        <v>416</v>
      </c>
      <c r="J735" s="44" t="s">
        <v>2454</v>
      </c>
      <c r="K735" s="55" t="s">
        <v>2455</v>
      </c>
      <c r="L735" s="10">
        <v>0</v>
      </c>
      <c r="M735" s="10">
        <v>75000</v>
      </c>
      <c r="N735" s="10">
        <v>75000</v>
      </c>
      <c r="O73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35" s="10">
        <v>0</v>
      </c>
      <c r="Q735" s="10">
        <v>18750</v>
      </c>
      <c r="R735" s="10">
        <v>18750</v>
      </c>
      <c r="S735" s="10">
        <f>SUM(Table3[[#This Row],[2nd Apportionment A-G Access Grant Res. Code 7412, PCA 25580]:[2nd Apportionment A-G Learning Loss Mitigation Grant Res. Code 7413, PCA 25635]])</f>
        <v>37500</v>
      </c>
    </row>
    <row r="736" spans="1:19" x14ac:dyDescent="0.2">
      <c r="A736" s="14" t="s">
        <v>241</v>
      </c>
      <c r="B736" s="3" t="s">
        <v>242</v>
      </c>
      <c r="C736" s="3">
        <v>2</v>
      </c>
      <c r="D736" s="13" t="s">
        <v>4114</v>
      </c>
      <c r="E736" s="13" t="s">
        <v>243</v>
      </c>
      <c r="F736" s="13" t="s">
        <v>2300</v>
      </c>
      <c r="G736" s="3" t="s">
        <v>2456</v>
      </c>
      <c r="H736" s="12" t="s">
        <v>2457</v>
      </c>
      <c r="I736" s="15" t="s">
        <v>416</v>
      </c>
      <c r="J736" s="44" t="s">
        <v>2458</v>
      </c>
      <c r="K736" s="55" t="s">
        <v>2459</v>
      </c>
      <c r="L736" s="10">
        <v>5944</v>
      </c>
      <c r="M736" s="10">
        <v>0</v>
      </c>
      <c r="N736" s="10">
        <v>2228</v>
      </c>
      <c r="O73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8172</v>
      </c>
      <c r="P736" s="10">
        <v>1486</v>
      </c>
      <c r="Q736" s="10">
        <v>0</v>
      </c>
      <c r="R736" s="10">
        <v>557</v>
      </c>
      <c r="S736" s="10">
        <f>SUM(Table3[[#This Row],[2nd Apportionment A-G Access Grant Res. Code 7412, PCA 25580]:[2nd Apportionment A-G Learning Loss Mitigation Grant Res. Code 7413, PCA 25635]])</f>
        <v>2043</v>
      </c>
    </row>
    <row r="737" spans="1:19" x14ac:dyDescent="0.2">
      <c r="A737" s="14" t="s">
        <v>241</v>
      </c>
      <c r="B737" s="3" t="s">
        <v>242</v>
      </c>
      <c r="C737" s="3">
        <v>2</v>
      </c>
      <c r="D737" s="13" t="s">
        <v>4115</v>
      </c>
      <c r="E737" s="13" t="s">
        <v>243</v>
      </c>
      <c r="F737" s="13" t="s">
        <v>2377</v>
      </c>
      <c r="G737" s="3" t="s">
        <v>2460</v>
      </c>
      <c r="H737" s="12" t="s">
        <v>2461</v>
      </c>
      <c r="I737" s="15" t="s">
        <v>416</v>
      </c>
      <c r="J737" s="44" t="s">
        <v>2462</v>
      </c>
      <c r="K737" s="55" t="s">
        <v>2463</v>
      </c>
      <c r="L737" s="10">
        <v>40195</v>
      </c>
      <c r="M737" s="10">
        <v>0</v>
      </c>
      <c r="N737" s="10">
        <v>15069</v>
      </c>
      <c r="O73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55264</v>
      </c>
      <c r="P737" s="10">
        <v>10049</v>
      </c>
      <c r="Q737" s="10">
        <v>0</v>
      </c>
      <c r="R737" s="10">
        <v>3767</v>
      </c>
      <c r="S737" s="10">
        <f>SUM(Table3[[#This Row],[2nd Apportionment A-G Access Grant Res. Code 7412, PCA 25580]:[2nd Apportionment A-G Learning Loss Mitigation Grant Res. Code 7413, PCA 25635]])</f>
        <v>13816</v>
      </c>
    </row>
    <row r="738" spans="1:19" x14ac:dyDescent="0.2">
      <c r="A738" s="14" t="s">
        <v>241</v>
      </c>
      <c r="B738" s="3" t="s">
        <v>242</v>
      </c>
      <c r="C738" s="3">
        <v>2</v>
      </c>
      <c r="D738" s="13" t="s">
        <v>4116</v>
      </c>
      <c r="E738" s="13" t="s">
        <v>243</v>
      </c>
      <c r="F738" s="13" t="s">
        <v>249</v>
      </c>
      <c r="G738" s="3" t="s">
        <v>2464</v>
      </c>
      <c r="H738" s="12" t="s">
        <v>2465</v>
      </c>
      <c r="I738" s="15" t="s">
        <v>416</v>
      </c>
      <c r="J738" s="44" t="s">
        <v>2466</v>
      </c>
      <c r="K738" s="55" t="s">
        <v>2467</v>
      </c>
      <c r="L738" s="10">
        <v>44157</v>
      </c>
      <c r="M738" s="10">
        <v>0</v>
      </c>
      <c r="N738" s="10">
        <v>16554</v>
      </c>
      <c r="O73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60711</v>
      </c>
      <c r="P738" s="10">
        <v>11039</v>
      </c>
      <c r="Q738" s="10">
        <v>0</v>
      </c>
      <c r="R738" s="10">
        <v>4138</v>
      </c>
      <c r="S738" s="10">
        <f>SUM(Table3[[#This Row],[2nd Apportionment A-G Access Grant Res. Code 7412, PCA 25580]:[2nd Apportionment A-G Learning Loss Mitigation Grant Res. Code 7413, PCA 25635]])</f>
        <v>15177</v>
      </c>
    </row>
    <row r="739" spans="1:19" x14ac:dyDescent="0.2">
      <c r="A739" s="14" t="s">
        <v>241</v>
      </c>
      <c r="B739" s="3" t="s">
        <v>242</v>
      </c>
      <c r="C739" s="3">
        <v>2</v>
      </c>
      <c r="D739" s="13" t="s">
        <v>4117</v>
      </c>
      <c r="E739" s="13" t="s">
        <v>243</v>
      </c>
      <c r="F739" s="13" t="s">
        <v>2356</v>
      </c>
      <c r="G739" s="3" t="s">
        <v>2468</v>
      </c>
      <c r="H739" s="12" t="s">
        <v>2469</v>
      </c>
      <c r="I739" s="15" t="s">
        <v>416</v>
      </c>
      <c r="J739" s="44" t="s">
        <v>2470</v>
      </c>
      <c r="K739" s="55" t="s">
        <v>2471</v>
      </c>
      <c r="L739" s="10">
        <v>4246</v>
      </c>
      <c r="M739" s="10">
        <v>0</v>
      </c>
      <c r="N739" s="10">
        <v>1592</v>
      </c>
      <c r="O73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5838</v>
      </c>
      <c r="P739" s="10">
        <v>1061</v>
      </c>
      <c r="Q739" s="10">
        <v>0</v>
      </c>
      <c r="R739" s="10">
        <v>398</v>
      </c>
      <c r="S739" s="10">
        <f>SUM(Table3[[#This Row],[2nd Apportionment A-G Access Grant Res. Code 7412, PCA 25580]:[2nd Apportionment A-G Learning Loss Mitigation Grant Res. Code 7413, PCA 25635]])</f>
        <v>1459</v>
      </c>
    </row>
    <row r="740" spans="1:19" x14ac:dyDescent="0.2">
      <c r="A740" s="14" t="s">
        <v>241</v>
      </c>
      <c r="B740" s="3" t="s">
        <v>242</v>
      </c>
      <c r="C740" s="3">
        <v>2</v>
      </c>
      <c r="D740" s="13" t="s">
        <v>4118</v>
      </c>
      <c r="E740" s="13" t="s">
        <v>243</v>
      </c>
      <c r="F740" s="13" t="s">
        <v>2472</v>
      </c>
      <c r="G740" s="3" t="s">
        <v>2473</v>
      </c>
      <c r="H740" s="12" t="s">
        <v>2474</v>
      </c>
      <c r="I740" s="15" t="s">
        <v>416</v>
      </c>
      <c r="J740" s="44" t="s">
        <v>2475</v>
      </c>
      <c r="K740" s="55" t="s">
        <v>2476</v>
      </c>
      <c r="L740" s="10">
        <v>22928</v>
      </c>
      <c r="M740" s="10">
        <v>0</v>
      </c>
      <c r="N740" s="10">
        <v>8596</v>
      </c>
      <c r="O74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31524</v>
      </c>
      <c r="P740" s="10">
        <v>5732</v>
      </c>
      <c r="Q740" s="10">
        <v>0</v>
      </c>
      <c r="R740" s="10">
        <v>2149</v>
      </c>
      <c r="S740" s="10">
        <f>SUM(Table3[[#This Row],[2nd Apportionment A-G Access Grant Res. Code 7412, PCA 25580]:[2nd Apportionment A-G Learning Loss Mitigation Grant Res. Code 7413, PCA 25635]])</f>
        <v>7881</v>
      </c>
    </row>
    <row r="741" spans="1:19" x14ac:dyDescent="0.2">
      <c r="A741" s="14" t="s">
        <v>241</v>
      </c>
      <c r="B741" s="3" t="s">
        <v>242</v>
      </c>
      <c r="C741" s="3">
        <v>2</v>
      </c>
      <c r="D741" s="13" t="s">
        <v>4119</v>
      </c>
      <c r="E741" s="13" t="s">
        <v>243</v>
      </c>
      <c r="F741" s="13" t="s">
        <v>249</v>
      </c>
      <c r="G741" s="3" t="s">
        <v>2477</v>
      </c>
      <c r="H741" s="12" t="s">
        <v>2478</v>
      </c>
      <c r="I741" s="15" t="s">
        <v>416</v>
      </c>
      <c r="J741" s="44" t="s">
        <v>2479</v>
      </c>
      <c r="K741" s="55" t="s">
        <v>2480</v>
      </c>
      <c r="L741" s="10">
        <v>75000</v>
      </c>
      <c r="M741" s="10">
        <v>0</v>
      </c>
      <c r="N741" s="10">
        <v>75000</v>
      </c>
      <c r="O74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41" s="10">
        <v>18750</v>
      </c>
      <c r="Q741" s="10">
        <v>0</v>
      </c>
      <c r="R741" s="10">
        <v>18750</v>
      </c>
      <c r="S741" s="10">
        <f>SUM(Table3[[#This Row],[2nd Apportionment A-G Access Grant Res. Code 7412, PCA 25580]:[2nd Apportionment A-G Learning Loss Mitigation Grant Res. Code 7413, PCA 25635]])</f>
        <v>37500</v>
      </c>
    </row>
    <row r="742" spans="1:19" x14ac:dyDescent="0.2">
      <c r="A742" s="14" t="s">
        <v>241</v>
      </c>
      <c r="B742" s="3" t="s">
        <v>242</v>
      </c>
      <c r="C742" s="3">
        <v>2</v>
      </c>
      <c r="D742" s="13" t="s">
        <v>4120</v>
      </c>
      <c r="E742" s="13" t="s">
        <v>243</v>
      </c>
      <c r="F742" s="13" t="s">
        <v>251</v>
      </c>
      <c r="G742" s="3" t="s">
        <v>2481</v>
      </c>
      <c r="H742" s="12" t="s">
        <v>2482</v>
      </c>
      <c r="I742" s="15" t="s">
        <v>416</v>
      </c>
      <c r="J742" s="44" t="s">
        <v>2483</v>
      </c>
      <c r="K742" s="55" t="s">
        <v>2484</v>
      </c>
      <c r="L742" s="10">
        <v>75000</v>
      </c>
      <c r="M742" s="10">
        <v>0</v>
      </c>
      <c r="N742" s="10">
        <v>75000</v>
      </c>
      <c r="O74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42" s="10">
        <v>18750</v>
      </c>
      <c r="Q742" s="10">
        <v>0</v>
      </c>
      <c r="R742" s="10">
        <v>18750</v>
      </c>
      <c r="S742" s="10">
        <f>SUM(Table3[[#This Row],[2nd Apportionment A-G Access Grant Res. Code 7412, PCA 25580]:[2nd Apportionment A-G Learning Loss Mitigation Grant Res. Code 7413, PCA 25635]])</f>
        <v>37500</v>
      </c>
    </row>
    <row r="743" spans="1:19" x14ac:dyDescent="0.2">
      <c r="A743" s="14" t="s">
        <v>241</v>
      </c>
      <c r="B743" s="3" t="s">
        <v>242</v>
      </c>
      <c r="C743" s="3">
        <v>2</v>
      </c>
      <c r="D743" s="13" t="s">
        <v>4121</v>
      </c>
      <c r="E743" s="13" t="s">
        <v>243</v>
      </c>
      <c r="F743" s="13" t="s">
        <v>2472</v>
      </c>
      <c r="G743" s="3" t="s">
        <v>2485</v>
      </c>
      <c r="H743" s="12" t="s">
        <v>2486</v>
      </c>
      <c r="I743" s="15" t="s">
        <v>416</v>
      </c>
      <c r="J743" s="44" t="s">
        <v>2487</v>
      </c>
      <c r="K743" s="55" t="s">
        <v>2488</v>
      </c>
      <c r="L743" s="10">
        <v>105298</v>
      </c>
      <c r="M743" s="10">
        <v>0</v>
      </c>
      <c r="N743" s="10">
        <v>39476</v>
      </c>
      <c r="O74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144774</v>
      </c>
      <c r="P743" s="10">
        <v>26324</v>
      </c>
      <c r="Q743" s="10">
        <v>0</v>
      </c>
      <c r="R743" s="10">
        <v>9869</v>
      </c>
      <c r="S743" s="10">
        <f>SUM(Table3[[#This Row],[2nd Apportionment A-G Access Grant Res. Code 7412, PCA 25580]:[2nd Apportionment A-G Learning Loss Mitigation Grant Res. Code 7413, PCA 25635]])</f>
        <v>36193</v>
      </c>
    </row>
    <row r="744" spans="1:19" x14ac:dyDescent="0.2">
      <c r="A744" s="14" t="s">
        <v>241</v>
      </c>
      <c r="B744" s="3" t="s">
        <v>242</v>
      </c>
      <c r="C744" s="3">
        <v>2</v>
      </c>
      <c r="D744" s="13" t="s">
        <v>4122</v>
      </c>
      <c r="E744" s="13" t="s">
        <v>243</v>
      </c>
      <c r="F744" s="13" t="s">
        <v>2306</v>
      </c>
      <c r="G744" s="3" t="s">
        <v>2489</v>
      </c>
      <c r="H744" s="12" t="s">
        <v>2490</v>
      </c>
      <c r="I744" s="15" t="s">
        <v>416</v>
      </c>
      <c r="J744" s="44" t="s">
        <v>2491</v>
      </c>
      <c r="K744" s="55" t="s">
        <v>2492</v>
      </c>
      <c r="L744" s="10">
        <v>32835</v>
      </c>
      <c r="M744" s="10">
        <v>0</v>
      </c>
      <c r="N744" s="10">
        <v>12310</v>
      </c>
      <c r="O74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45145</v>
      </c>
      <c r="P744" s="10">
        <v>8209</v>
      </c>
      <c r="Q744" s="10">
        <v>0</v>
      </c>
      <c r="R744" s="10">
        <v>3077</v>
      </c>
      <c r="S744" s="10">
        <f>SUM(Table3[[#This Row],[2nd Apportionment A-G Access Grant Res. Code 7412, PCA 25580]:[2nd Apportionment A-G Learning Loss Mitigation Grant Res. Code 7413, PCA 25635]])</f>
        <v>11286</v>
      </c>
    </row>
    <row r="745" spans="1:19" x14ac:dyDescent="0.2">
      <c r="A745" s="14" t="s">
        <v>241</v>
      </c>
      <c r="B745" s="3" t="s">
        <v>242</v>
      </c>
      <c r="C745" s="3">
        <v>2</v>
      </c>
      <c r="D745" s="13" t="s">
        <v>4123</v>
      </c>
      <c r="E745" s="13" t="s">
        <v>243</v>
      </c>
      <c r="F745" s="13" t="s">
        <v>2282</v>
      </c>
      <c r="G745" s="3" t="s">
        <v>2493</v>
      </c>
      <c r="H745" s="12" t="s">
        <v>2494</v>
      </c>
      <c r="I745" s="15" t="s">
        <v>416</v>
      </c>
      <c r="J745" s="44" t="s">
        <v>2495</v>
      </c>
      <c r="K745" s="55" t="s">
        <v>2496</v>
      </c>
      <c r="L745" s="10">
        <v>580556</v>
      </c>
      <c r="M745" s="10">
        <v>0</v>
      </c>
      <c r="N745" s="10">
        <v>217648</v>
      </c>
      <c r="O74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798204</v>
      </c>
      <c r="P745" s="10">
        <v>145139</v>
      </c>
      <c r="Q745" s="10">
        <v>0</v>
      </c>
      <c r="R745" s="10">
        <v>54412</v>
      </c>
      <c r="S745" s="10">
        <f>SUM(Table3[[#This Row],[2nd Apportionment A-G Access Grant Res. Code 7412, PCA 25580]:[2nd Apportionment A-G Learning Loss Mitigation Grant Res. Code 7413, PCA 25635]])</f>
        <v>199551</v>
      </c>
    </row>
    <row r="746" spans="1:19" x14ac:dyDescent="0.2">
      <c r="A746" s="14" t="s">
        <v>241</v>
      </c>
      <c r="B746" s="3" t="s">
        <v>242</v>
      </c>
      <c r="C746" s="3">
        <v>2</v>
      </c>
      <c r="D746" s="13" t="s">
        <v>4124</v>
      </c>
      <c r="E746" s="13" t="s">
        <v>243</v>
      </c>
      <c r="F746" s="13" t="s">
        <v>244</v>
      </c>
      <c r="G746" s="3" t="s">
        <v>2497</v>
      </c>
      <c r="H746" s="12" t="s">
        <v>2498</v>
      </c>
      <c r="I746" s="15" t="s">
        <v>416</v>
      </c>
      <c r="J746" s="44" t="s">
        <v>2499</v>
      </c>
      <c r="K746" s="55" t="s">
        <v>2500</v>
      </c>
      <c r="L746" s="10">
        <v>29155</v>
      </c>
      <c r="M746" s="10">
        <v>0</v>
      </c>
      <c r="N746" s="10">
        <v>10930</v>
      </c>
      <c r="O74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40085</v>
      </c>
      <c r="P746" s="10">
        <v>7289</v>
      </c>
      <c r="Q746" s="10">
        <v>0</v>
      </c>
      <c r="R746" s="10">
        <v>2732</v>
      </c>
      <c r="S746" s="10">
        <f>SUM(Table3[[#This Row],[2nd Apportionment A-G Access Grant Res. Code 7412, PCA 25580]:[2nd Apportionment A-G Learning Loss Mitigation Grant Res. Code 7413, PCA 25635]])</f>
        <v>10021</v>
      </c>
    </row>
    <row r="747" spans="1:19" x14ac:dyDescent="0.2">
      <c r="A747" s="14" t="s">
        <v>241</v>
      </c>
      <c r="B747" s="3" t="s">
        <v>242</v>
      </c>
      <c r="C747" s="3">
        <v>2</v>
      </c>
      <c r="D747" s="13" t="s">
        <v>4125</v>
      </c>
      <c r="E747" s="13" t="s">
        <v>243</v>
      </c>
      <c r="F747" s="13" t="s">
        <v>2501</v>
      </c>
      <c r="G747" s="3" t="s">
        <v>2502</v>
      </c>
      <c r="H747" s="12" t="s">
        <v>2503</v>
      </c>
      <c r="I747" s="15" t="s">
        <v>416</v>
      </c>
      <c r="J747" s="44" t="s">
        <v>2504</v>
      </c>
      <c r="K747" s="55" t="s">
        <v>2505</v>
      </c>
      <c r="L747" s="10">
        <v>75000</v>
      </c>
      <c r="M747" s="10">
        <v>0</v>
      </c>
      <c r="N747" s="10">
        <v>75000</v>
      </c>
      <c r="O74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47" s="10">
        <v>18750</v>
      </c>
      <c r="Q747" s="10">
        <v>0</v>
      </c>
      <c r="R747" s="10">
        <v>18750</v>
      </c>
      <c r="S747" s="10">
        <f>SUM(Table3[[#This Row],[2nd Apportionment A-G Access Grant Res. Code 7412, PCA 25580]:[2nd Apportionment A-G Learning Loss Mitigation Grant Res. Code 7413, PCA 25635]])</f>
        <v>37500</v>
      </c>
    </row>
    <row r="748" spans="1:19" x14ac:dyDescent="0.2">
      <c r="A748" s="14" t="s">
        <v>241</v>
      </c>
      <c r="B748" s="3" t="s">
        <v>242</v>
      </c>
      <c r="C748" s="3">
        <v>2</v>
      </c>
      <c r="D748" s="13" t="s">
        <v>4126</v>
      </c>
      <c r="E748" s="13" t="s">
        <v>243</v>
      </c>
      <c r="F748" s="13" t="s">
        <v>2472</v>
      </c>
      <c r="G748" s="3" t="s">
        <v>2506</v>
      </c>
      <c r="H748" s="12" t="s">
        <v>2507</v>
      </c>
      <c r="I748" s="15" t="s">
        <v>416</v>
      </c>
      <c r="J748" s="44" t="s">
        <v>2508</v>
      </c>
      <c r="K748" s="55" t="s">
        <v>2509</v>
      </c>
      <c r="L748" s="10">
        <v>71614</v>
      </c>
      <c r="M748" s="10">
        <v>0</v>
      </c>
      <c r="N748" s="10">
        <v>26848</v>
      </c>
      <c r="O74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98462</v>
      </c>
      <c r="P748" s="10">
        <v>17903</v>
      </c>
      <c r="Q748" s="10">
        <v>0</v>
      </c>
      <c r="R748" s="10">
        <v>6712</v>
      </c>
      <c r="S748" s="10">
        <f>SUM(Table3[[#This Row],[2nd Apportionment A-G Access Grant Res. Code 7412, PCA 25580]:[2nd Apportionment A-G Learning Loss Mitigation Grant Res. Code 7413, PCA 25635]])</f>
        <v>24615</v>
      </c>
    </row>
    <row r="749" spans="1:19" x14ac:dyDescent="0.2">
      <c r="A749" s="14" t="s">
        <v>241</v>
      </c>
      <c r="B749" s="3" t="s">
        <v>242</v>
      </c>
      <c r="C749" s="3">
        <v>2</v>
      </c>
      <c r="D749" s="13" t="s">
        <v>4127</v>
      </c>
      <c r="E749" s="13" t="s">
        <v>243</v>
      </c>
      <c r="F749" s="13" t="s">
        <v>2510</v>
      </c>
      <c r="G749" s="3" t="s">
        <v>2511</v>
      </c>
      <c r="H749" s="12" t="s">
        <v>2512</v>
      </c>
      <c r="I749" s="15" t="s">
        <v>416</v>
      </c>
      <c r="J749" s="44" t="s">
        <v>2513</v>
      </c>
      <c r="K749" s="55" t="s">
        <v>2514</v>
      </c>
      <c r="L749" s="10">
        <v>75000</v>
      </c>
      <c r="M749" s="10">
        <v>0</v>
      </c>
      <c r="N749" s="10">
        <v>75000</v>
      </c>
      <c r="O74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49" s="10">
        <v>18750</v>
      </c>
      <c r="Q749" s="10">
        <v>0</v>
      </c>
      <c r="R749" s="10">
        <v>18750</v>
      </c>
      <c r="S749" s="10">
        <f>SUM(Table3[[#This Row],[2nd Apportionment A-G Access Grant Res. Code 7412, PCA 25580]:[2nd Apportionment A-G Learning Loss Mitigation Grant Res. Code 7413, PCA 25635]])</f>
        <v>37500</v>
      </c>
    </row>
    <row r="750" spans="1:19" x14ac:dyDescent="0.2">
      <c r="A750" s="14" t="s">
        <v>241</v>
      </c>
      <c r="B750" s="3" t="s">
        <v>242</v>
      </c>
      <c r="C750" s="3">
        <v>2</v>
      </c>
      <c r="D750" s="13" t="s">
        <v>4128</v>
      </c>
      <c r="E750" s="13" t="s">
        <v>243</v>
      </c>
      <c r="F750" s="13" t="s">
        <v>2472</v>
      </c>
      <c r="G750" s="3" t="s">
        <v>2515</v>
      </c>
      <c r="H750" s="12" t="s">
        <v>2516</v>
      </c>
      <c r="I750" s="15" t="s">
        <v>416</v>
      </c>
      <c r="J750" s="44" t="s">
        <v>2517</v>
      </c>
      <c r="K750" s="55" t="s">
        <v>2518</v>
      </c>
      <c r="L750" s="10">
        <v>90862</v>
      </c>
      <c r="M750" s="10">
        <v>0</v>
      </c>
      <c r="N750" s="10">
        <v>75000</v>
      </c>
      <c r="O75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165862</v>
      </c>
      <c r="P750" s="10">
        <v>22715</v>
      </c>
      <c r="Q750" s="10">
        <v>0</v>
      </c>
      <c r="R750" s="10">
        <v>18750</v>
      </c>
      <c r="S750" s="10">
        <f>SUM(Table3[[#This Row],[2nd Apportionment A-G Access Grant Res. Code 7412, PCA 25580]:[2nd Apportionment A-G Learning Loss Mitigation Grant Res. Code 7413, PCA 25635]])</f>
        <v>41465</v>
      </c>
    </row>
    <row r="751" spans="1:19" ht="30" x14ac:dyDescent="0.2">
      <c r="A751" s="14" t="s">
        <v>241</v>
      </c>
      <c r="B751" s="3" t="s">
        <v>242</v>
      </c>
      <c r="C751" s="3">
        <v>2</v>
      </c>
      <c r="D751" s="13" t="s">
        <v>4129</v>
      </c>
      <c r="E751" s="13" t="s">
        <v>243</v>
      </c>
      <c r="F751" s="13" t="s">
        <v>249</v>
      </c>
      <c r="G751" s="3" t="s">
        <v>2519</v>
      </c>
      <c r="H751" s="12" t="s">
        <v>2520</v>
      </c>
      <c r="I751" s="15" t="s">
        <v>416</v>
      </c>
      <c r="J751" s="44" t="s">
        <v>2521</v>
      </c>
      <c r="K751" s="55" t="s">
        <v>2522</v>
      </c>
      <c r="L751" s="10">
        <v>21796</v>
      </c>
      <c r="M751" s="10">
        <v>0</v>
      </c>
      <c r="N751" s="10">
        <v>8171</v>
      </c>
      <c r="O75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29967</v>
      </c>
      <c r="P751" s="10">
        <v>5449</v>
      </c>
      <c r="Q751" s="10">
        <v>0</v>
      </c>
      <c r="R751" s="10">
        <v>2043</v>
      </c>
      <c r="S751" s="10">
        <f>SUM(Table3[[#This Row],[2nd Apportionment A-G Access Grant Res. Code 7412, PCA 25580]:[2nd Apportionment A-G Learning Loss Mitigation Grant Res. Code 7413, PCA 25635]])</f>
        <v>7492</v>
      </c>
    </row>
    <row r="752" spans="1:19" x14ac:dyDescent="0.2">
      <c r="A752" s="14" t="s">
        <v>241</v>
      </c>
      <c r="B752" s="3" t="s">
        <v>242</v>
      </c>
      <c r="C752" s="3">
        <v>2</v>
      </c>
      <c r="D752" s="13" t="s">
        <v>4130</v>
      </c>
      <c r="E752" s="13" t="s">
        <v>243</v>
      </c>
      <c r="F752" s="13" t="s">
        <v>2356</v>
      </c>
      <c r="G752" s="3" t="s">
        <v>2523</v>
      </c>
      <c r="H752" s="12" t="s">
        <v>2524</v>
      </c>
      <c r="I752" s="15" t="s">
        <v>416</v>
      </c>
      <c r="J752" s="44" t="s">
        <v>2525</v>
      </c>
      <c r="K752" s="55" t="s">
        <v>2526</v>
      </c>
      <c r="L752" s="10">
        <v>75860</v>
      </c>
      <c r="M752" s="10">
        <v>0</v>
      </c>
      <c r="N752" s="10">
        <v>75000</v>
      </c>
      <c r="O75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150860</v>
      </c>
      <c r="P752" s="10">
        <v>18965</v>
      </c>
      <c r="Q752" s="10">
        <v>0</v>
      </c>
      <c r="R752" s="10">
        <v>18750</v>
      </c>
      <c r="S752" s="10">
        <f>SUM(Table3[[#This Row],[2nd Apportionment A-G Access Grant Res. Code 7412, PCA 25580]:[2nd Apportionment A-G Learning Loss Mitigation Grant Res. Code 7413, PCA 25635]])</f>
        <v>37715</v>
      </c>
    </row>
    <row r="753" spans="1:19" x14ac:dyDescent="0.2">
      <c r="A753" s="14" t="s">
        <v>241</v>
      </c>
      <c r="B753" s="3" t="s">
        <v>242</v>
      </c>
      <c r="C753" s="3">
        <v>2</v>
      </c>
      <c r="D753" s="13" t="s">
        <v>4131</v>
      </c>
      <c r="E753" s="13" t="s">
        <v>243</v>
      </c>
      <c r="F753" s="13" t="s">
        <v>2284</v>
      </c>
      <c r="G753" s="3" t="s">
        <v>2527</v>
      </c>
      <c r="H753" s="12" t="s">
        <v>2528</v>
      </c>
      <c r="I753" s="15" t="s">
        <v>416</v>
      </c>
      <c r="J753" s="44" t="s">
        <v>2529</v>
      </c>
      <c r="K753" s="55" t="s">
        <v>2530</v>
      </c>
      <c r="L753" s="10">
        <v>75000</v>
      </c>
      <c r="M753" s="10">
        <v>0</v>
      </c>
      <c r="N753" s="10">
        <v>75000</v>
      </c>
      <c r="O75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53" s="10">
        <v>18750</v>
      </c>
      <c r="Q753" s="10">
        <v>0</v>
      </c>
      <c r="R753" s="10">
        <v>18750</v>
      </c>
      <c r="S753" s="10">
        <f>SUM(Table3[[#This Row],[2nd Apportionment A-G Access Grant Res. Code 7412, PCA 25580]:[2nd Apportionment A-G Learning Loss Mitigation Grant Res. Code 7413, PCA 25635]])</f>
        <v>37500</v>
      </c>
    </row>
    <row r="754" spans="1:19" x14ac:dyDescent="0.2">
      <c r="A754" s="14" t="s">
        <v>241</v>
      </c>
      <c r="B754" s="3" t="s">
        <v>242</v>
      </c>
      <c r="C754" s="3">
        <v>2</v>
      </c>
      <c r="D754" s="13" t="s">
        <v>4132</v>
      </c>
      <c r="E754" s="13" t="s">
        <v>243</v>
      </c>
      <c r="F754" s="13" t="s">
        <v>244</v>
      </c>
      <c r="G754" s="3" t="s">
        <v>2531</v>
      </c>
      <c r="H754" s="12" t="s">
        <v>2532</v>
      </c>
      <c r="I754" s="15" t="s">
        <v>416</v>
      </c>
      <c r="J754" s="44" t="s">
        <v>2533</v>
      </c>
      <c r="K754" s="55" t="s">
        <v>2534</v>
      </c>
      <c r="L754" s="10">
        <v>15002</v>
      </c>
      <c r="M754" s="10">
        <v>0</v>
      </c>
      <c r="N754" s="10">
        <v>5624</v>
      </c>
      <c r="O75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20626</v>
      </c>
      <c r="P754" s="10">
        <v>3750</v>
      </c>
      <c r="Q754" s="10">
        <v>0</v>
      </c>
      <c r="R754" s="10">
        <v>1406</v>
      </c>
      <c r="S754" s="10">
        <f>SUM(Table3[[#This Row],[2nd Apportionment A-G Access Grant Res. Code 7412, PCA 25580]:[2nd Apportionment A-G Learning Loss Mitigation Grant Res. Code 7413, PCA 25635]])</f>
        <v>5156</v>
      </c>
    </row>
    <row r="755" spans="1:19" x14ac:dyDescent="0.2">
      <c r="A755" s="14" t="s">
        <v>241</v>
      </c>
      <c r="B755" s="3" t="s">
        <v>242</v>
      </c>
      <c r="C755" s="3">
        <v>2</v>
      </c>
      <c r="D755" s="13" t="s">
        <v>4133</v>
      </c>
      <c r="E755" s="13" t="s">
        <v>243</v>
      </c>
      <c r="F755" s="13" t="s">
        <v>2535</v>
      </c>
      <c r="G755" s="3" t="s">
        <v>2536</v>
      </c>
      <c r="H755" s="12" t="s">
        <v>2537</v>
      </c>
      <c r="I755" s="15" t="s">
        <v>416</v>
      </c>
      <c r="J755" s="44" t="s">
        <v>2538</v>
      </c>
      <c r="K755" s="55" t="s">
        <v>2539</v>
      </c>
      <c r="L755" s="10">
        <v>75000</v>
      </c>
      <c r="M755" s="10">
        <v>0</v>
      </c>
      <c r="N755" s="10">
        <v>75000</v>
      </c>
      <c r="O75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55" s="10">
        <v>18750</v>
      </c>
      <c r="Q755" s="10">
        <v>0</v>
      </c>
      <c r="R755" s="10">
        <v>18750</v>
      </c>
      <c r="S755" s="10">
        <f>SUM(Table3[[#This Row],[2nd Apportionment A-G Access Grant Res. Code 7412, PCA 25580]:[2nd Apportionment A-G Learning Loss Mitigation Grant Res. Code 7413, PCA 25635]])</f>
        <v>37500</v>
      </c>
    </row>
    <row r="756" spans="1:19" x14ac:dyDescent="0.2">
      <c r="A756" s="14" t="s">
        <v>241</v>
      </c>
      <c r="B756" s="3" t="s">
        <v>242</v>
      </c>
      <c r="C756" s="3">
        <v>2</v>
      </c>
      <c r="D756" s="13" t="s">
        <v>4134</v>
      </c>
      <c r="E756" s="13" t="s">
        <v>243</v>
      </c>
      <c r="F756" s="13" t="s">
        <v>253</v>
      </c>
      <c r="G756" s="3" t="s">
        <v>2540</v>
      </c>
      <c r="H756" s="12" t="s">
        <v>2541</v>
      </c>
      <c r="I756" s="15" t="s">
        <v>416</v>
      </c>
      <c r="J756" s="44" t="s">
        <v>2542</v>
      </c>
      <c r="K756" s="55" t="s">
        <v>2543</v>
      </c>
      <c r="L756" s="10">
        <v>12738</v>
      </c>
      <c r="M756" s="10">
        <v>0</v>
      </c>
      <c r="N756" s="10">
        <v>4775</v>
      </c>
      <c r="O75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17513</v>
      </c>
      <c r="P756" s="10">
        <v>3184</v>
      </c>
      <c r="Q756" s="10">
        <v>0</v>
      </c>
      <c r="R756" s="10">
        <v>1194</v>
      </c>
      <c r="S756" s="10">
        <f>SUM(Table3[[#This Row],[2nd Apportionment A-G Access Grant Res. Code 7412, PCA 25580]:[2nd Apportionment A-G Learning Loss Mitigation Grant Res. Code 7413, PCA 25635]])</f>
        <v>4378</v>
      </c>
    </row>
    <row r="757" spans="1:19" x14ac:dyDescent="0.2">
      <c r="A757" s="14" t="s">
        <v>241</v>
      </c>
      <c r="B757" s="3" t="s">
        <v>242</v>
      </c>
      <c r="C757" s="3">
        <v>2</v>
      </c>
      <c r="D757" s="13" t="s">
        <v>4135</v>
      </c>
      <c r="E757" s="13" t="s">
        <v>243</v>
      </c>
      <c r="F757" s="13" t="s">
        <v>2322</v>
      </c>
      <c r="G757" s="3" t="s">
        <v>2544</v>
      </c>
      <c r="H757" s="12" t="s">
        <v>2545</v>
      </c>
      <c r="I757" s="15" t="s">
        <v>416</v>
      </c>
      <c r="J757" s="44" t="s">
        <v>2546</v>
      </c>
      <c r="K757" s="55" t="s">
        <v>2547</v>
      </c>
      <c r="L757" s="10">
        <v>75000</v>
      </c>
      <c r="M757" s="10">
        <v>0</v>
      </c>
      <c r="N757" s="10">
        <v>75000</v>
      </c>
      <c r="O75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57" s="10">
        <v>18750</v>
      </c>
      <c r="Q757" s="10">
        <v>0</v>
      </c>
      <c r="R757" s="10">
        <v>18750</v>
      </c>
      <c r="S757" s="10">
        <f>SUM(Table3[[#This Row],[2nd Apportionment A-G Access Grant Res. Code 7412, PCA 25580]:[2nd Apportionment A-G Learning Loss Mitigation Grant Res. Code 7413, PCA 25635]])</f>
        <v>37500</v>
      </c>
    </row>
    <row r="758" spans="1:19" x14ac:dyDescent="0.2">
      <c r="A758" s="14" t="s">
        <v>241</v>
      </c>
      <c r="B758" s="3" t="s">
        <v>242</v>
      </c>
      <c r="C758" s="3">
        <v>2</v>
      </c>
      <c r="D758" s="13" t="s">
        <v>4136</v>
      </c>
      <c r="E758" s="13" t="s">
        <v>243</v>
      </c>
      <c r="F758" s="13" t="s">
        <v>2306</v>
      </c>
      <c r="G758" s="3" t="s">
        <v>2548</v>
      </c>
      <c r="H758" s="12" t="s">
        <v>2549</v>
      </c>
      <c r="I758" s="15" t="s">
        <v>416</v>
      </c>
      <c r="J758" s="44" t="s">
        <v>2550</v>
      </c>
      <c r="K758" s="55" t="s">
        <v>2551</v>
      </c>
      <c r="L758" s="10">
        <v>75000</v>
      </c>
      <c r="M758" s="10">
        <v>0</v>
      </c>
      <c r="N758" s="10">
        <v>75000</v>
      </c>
      <c r="O75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58" s="10">
        <v>18750</v>
      </c>
      <c r="Q758" s="10">
        <v>0</v>
      </c>
      <c r="R758" s="10">
        <v>18750</v>
      </c>
      <c r="S758" s="10">
        <f>SUM(Table3[[#This Row],[2nd Apportionment A-G Access Grant Res. Code 7412, PCA 25580]:[2nd Apportionment A-G Learning Loss Mitigation Grant Res. Code 7413, PCA 25635]])</f>
        <v>37500</v>
      </c>
    </row>
    <row r="759" spans="1:19" x14ac:dyDescent="0.2">
      <c r="A759" s="14" t="s">
        <v>241</v>
      </c>
      <c r="B759" s="3" t="s">
        <v>242</v>
      </c>
      <c r="C759" s="3">
        <v>2</v>
      </c>
      <c r="D759" s="13" t="s">
        <v>4137</v>
      </c>
      <c r="E759" s="13" t="s">
        <v>243</v>
      </c>
      <c r="F759" s="13" t="s">
        <v>249</v>
      </c>
      <c r="G759" s="3" t="s">
        <v>2552</v>
      </c>
      <c r="H759" s="12" t="s">
        <v>2553</v>
      </c>
      <c r="I759" s="15" t="s">
        <v>416</v>
      </c>
      <c r="J759" s="44" t="s">
        <v>2554</v>
      </c>
      <c r="K759" s="55" t="s">
        <v>2555</v>
      </c>
      <c r="L759" s="10">
        <v>9907</v>
      </c>
      <c r="M759" s="10">
        <v>0</v>
      </c>
      <c r="N759" s="10">
        <v>3714</v>
      </c>
      <c r="O75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13621</v>
      </c>
      <c r="P759" s="10">
        <v>2477</v>
      </c>
      <c r="Q759" s="10">
        <v>0</v>
      </c>
      <c r="R759" s="10">
        <v>928</v>
      </c>
      <c r="S759" s="10">
        <f>SUM(Table3[[#This Row],[2nd Apportionment A-G Access Grant Res. Code 7412, PCA 25580]:[2nd Apportionment A-G Learning Loss Mitigation Grant Res. Code 7413, PCA 25635]])</f>
        <v>3405</v>
      </c>
    </row>
    <row r="760" spans="1:19" x14ac:dyDescent="0.2">
      <c r="A760" s="14" t="s">
        <v>241</v>
      </c>
      <c r="B760" s="3" t="s">
        <v>242</v>
      </c>
      <c r="C760" s="3">
        <v>2</v>
      </c>
      <c r="D760" s="13" t="s">
        <v>4138</v>
      </c>
      <c r="E760" s="13" t="s">
        <v>243</v>
      </c>
      <c r="F760" s="13" t="s">
        <v>2356</v>
      </c>
      <c r="G760" s="3" t="s">
        <v>2556</v>
      </c>
      <c r="H760" s="12" t="s">
        <v>2557</v>
      </c>
      <c r="I760" s="15" t="s">
        <v>416</v>
      </c>
      <c r="J760" s="44" t="s">
        <v>2558</v>
      </c>
      <c r="K760" s="55" t="s">
        <v>2559</v>
      </c>
      <c r="L760" s="10">
        <v>849</v>
      </c>
      <c r="M760" s="10">
        <v>0</v>
      </c>
      <c r="N760" s="10">
        <v>318</v>
      </c>
      <c r="O76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1167</v>
      </c>
      <c r="P760" s="10">
        <v>212</v>
      </c>
      <c r="Q760" s="10">
        <v>0</v>
      </c>
      <c r="R760" s="10">
        <v>79</v>
      </c>
      <c r="S760" s="10">
        <f>SUM(Table3[[#This Row],[2nd Apportionment A-G Access Grant Res. Code 7412, PCA 25580]:[2nd Apportionment A-G Learning Loss Mitigation Grant Res. Code 7413, PCA 25635]])</f>
        <v>291</v>
      </c>
    </row>
    <row r="761" spans="1:19" x14ac:dyDescent="0.2">
      <c r="A761" s="14" t="s">
        <v>241</v>
      </c>
      <c r="B761" s="3" t="s">
        <v>242</v>
      </c>
      <c r="C761" s="3">
        <v>2</v>
      </c>
      <c r="D761" s="13" t="s">
        <v>4139</v>
      </c>
      <c r="E761" s="13" t="s">
        <v>243</v>
      </c>
      <c r="F761" s="13" t="s">
        <v>244</v>
      </c>
      <c r="G761" s="3" t="s">
        <v>2560</v>
      </c>
      <c r="H761" s="12" t="s">
        <v>2561</v>
      </c>
      <c r="I761" s="15" t="s">
        <v>416</v>
      </c>
      <c r="J761" s="44" t="s">
        <v>2562</v>
      </c>
      <c r="K761" s="55" t="s">
        <v>2563</v>
      </c>
      <c r="L761" s="10">
        <v>7926</v>
      </c>
      <c r="M761" s="10">
        <v>0</v>
      </c>
      <c r="N761" s="10">
        <v>2971</v>
      </c>
      <c r="O76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10897</v>
      </c>
      <c r="P761" s="10">
        <v>1981</v>
      </c>
      <c r="Q761" s="10">
        <v>0</v>
      </c>
      <c r="R761" s="10">
        <v>743</v>
      </c>
      <c r="S761" s="10">
        <f>SUM(Table3[[#This Row],[2nd Apportionment A-G Access Grant Res. Code 7412, PCA 25580]:[2nd Apportionment A-G Learning Loss Mitigation Grant Res. Code 7413, PCA 25635]])</f>
        <v>2724</v>
      </c>
    </row>
    <row r="762" spans="1:19" ht="30" x14ac:dyDescent="0.2">
      <c r="A762" s="14" t="s">
        <v>241</v>
      </c>
      <c r="B762" s="3" t="s">
        <v>242</v>
      </c>
      <c r="C762" s="3">
        <v>2</v>
      </c>
      <c r="D762" s="13" t="s">
        <v>4140</v>
      </c>
      <c r="E762" s="13" t="s">
        <v>243</v>
      </c>
      <c r="F762" s="13" t="s">
        <v>2288</v>
      </c>
      <c r="G762" s="3" t="s">
        <v>2564</v>
      </c>
      <c r="H762" s="12" t="s">
        <v>2565</v>
      </c>
      <c r="I762" s="15" t="s">
        <v>416</v>
      </c>
      <c r="J762" s="44" t="s">
        <v>2566</v>
      </c>
      <c r="K762" s="55" t="s">
        <v>2567</v>
      </c>
      <c r="L762" s="10">
        <v>75000</v>
      </c>
      <c r="M762" s="10">
        <v>0</v>
      </c>
      <c r="N762" s="10">
        <v>75000</v>
      </c>
      <c r="O76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62" s="10">
        <v>18750</v>
      </c>
      <c r="Q762" s="10">
        <v>0</v>
      </c>
      <c r="R762" s="10">
        <v>18750</v>
      </c>
      <c r="S762" s="10">
        <f>SUM(Table3[[#This Row],[2nd Apportionment A-G Access Grant Res. Code 7412, PCA 25580]:[2nd Apportionment A-G Learning Loss Mitigation Grant Res. Code 7413, PCA 25635]])</f>
        <v>37500</v>
      </c>
    </row>
    <row r="763" spans="1:19" x14ac:dyDescent="0.2">
      <c r="A763" s="14" t="s">
        <v>241</v>
      </c>
      <c r="B763" s="3" t="s">
        <v>242</v>
      </c>
      <c r="C763" s="3">
        <v>2</v>
      </c>
      <c r="D763" s="13" t="s">
        <v>4141</v>
      </c>
      <c r="E763" s="13" t="s">
        <v>243</v>
      </c>
      <c r="F763" s="13" t="s">
        <v>2306</v>
      </c>
      <c r="G763" s="3" t="s">
        <v>2568</v>
      </c>
      <c r="H763" s="12" t="s">
        <v>2569</v>
      </c>
      <c r="I763" s="15" t="s">
        <v>416</v>
      </c>
      <c r="J763" s="44" t="s">
        <v>2570</v>
      </c>
      <c r="K763" s="55" t="s">
        <v>2571</v>
      </c>
      <c r="L763" s="10">
        <v>6227</v>
      </c>
      <c r="M763" s="10">
        <v>0</v>
      </c>
      <c r="N763" s="10">
        <v>2335</v>
      </c>
      <c r="O76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8562</v>
      </c>
      <c r="P763" s="10">
        <v>1557</v>
      </c>
      <c r="Q763" s="10">
        <v>0</v>
      </c>
      <c r="R763" s="10">
        <v>584</v>
      </c>
      <c r="S763" s="10">
        <f>SUM(Table3[[#This Row],[2nd Apportionment A-G Access Grant Res. Code 7412, PCA 25580]:[2nd Apportionment A-G Learning Loss Mitigation Grant Res. Code 7413, PCA 25635]])</f>
        <v>2141</v>
      </c>
    </row>
    <row r="764" spans="1:19" ht="30" x14ac:dyDescent="0.2">
      <c r="A764" s="14" t="s">
        <v>241</v>
      </c>
      <c r="B764" s="3" t="s">
        <v>242</v>
      </c>
      <c r="C764" s="3">
        <v>2</v>
      </c>
      <c r="D764" s="13" t="s">
        <v>4142</v>
      </c>
      <c r="E764" s="13" t="s">
        <v>243</v>
      </c>
      <c r="F764" s="13" t="s">
        <v>2306</v>
      </c>
      <c r="G764" s="3" t="s">
        <v>2572</v>
      </c>
      <c r="H764" s="12" t="s">
        <v>2573</v>
      </c>
      <c r="I764" s="15" t="s">
        <v>416</v>
      </c>
      <c r="J764" s="44" t="s">
        <v>2574</v>
      </c>
      <c r="K764" s="55" t="s">
        <v>2575</v>
      </c>
      <c r="L764" s="10">
        <v>75000</v>
      </c>
      <c r="M764" s="10">
        <v>0</v>
      </c>
      <c r="N764" s="10">
        <v>75000</v>
      </c>
      <c r="O76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64" s="10">
        <v>18750</v>
      </c>
      <c r="Q764" s="10">
        <v>0</v>
      </c>
      <c r="R764" s="10">
        <v>18750</v>
      </c>
      <c r="S764" s="10">
        <f>SUM(Table3[[#This Row],[2nd Apportionment A-G Access Grant Res. Code 7412, PCA 25580]:[2nd Apportionment A-G Learning Loss Mitigation Grant Res. Code 7413, PCA 25635]])</f>
        <v>37500</v>
      </c>
    </row>
    <row r="765" spans="1:19" x14ac:dyDescent="0.2">
      <c r="A765" s="14" t="s">
        <v>241</v>
      </c>
      <c r="B765" s="3" t="s">
        <v>242</v>
      </c>
      <c r="C765" s="3">
        <v>2</v>
      </c>
      <c r="D765" s="13" t="s">
        <v>4143</v>
      </c>
      <c r="E765" s="13" t="s">
        <v>243</v>
      </c>
      <c r="F765" s="13" t="s">
        <v>2306</v>
      </c>
      <c r="G765" s="3" t="s">
        <v>2576</v>
      </c>
      <c r="H765" s="12" t="s">
        <v>2577</v>
      </c>
      <c r="I765" s="15" t="s">
        <v>416</v>
      </c>
      <c r="J765" s="44" t="s">
        <v>2578</v>
      </c>
      <c r="K765" s="55" t="s">
        <v>2281</v>
      </c>
      <c r="L765" s="10">
        <v>23211</v>
      </c>
      <c r="M765" s="10">
        <v>0</v>
      </c>
      <c r="N765" s="10">
        <v>8702</v>
      </c>
      <c r="O76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31913</v>
      </c>
      <c r="P765" s="10">
        <v>5803</v>
      </c>
      <c r="Q765" s="10">
        <v>0</v>
      </c>
      <c r="R765" s="10">
        <v>2175</v>
      </c>
      <c r="S765" s="10">
        <f>SUM(Table3[[#This Row],[2nd Apportionment A-G Access Grant Res. Code 7412, PCA 25580]:[2nd Apportionment A-G Learning Loss Mitigation Grant Res. Code 7413, PCA 25635]])</f>
        <v>7978</v>
      </c>
    </row>
    <row r="766" spans="1:19" ht="30" x14ac:dyDescent="0.2">
      <c r="A766" s="14" t="s">
        <v>241</v>
      </c>
      <c r="B766" s="3" t="s">
        <v>242</v>
      </c>
      <c r="C766" s="3">
        <v>2</v>
      </c>
      <c r="D766" s="13" t="s">
        <v>4144</v>
      </c>
      <c r="E766" s="13" t="s">
        <v>243</v>
      </c>
      <c r="F766" s="13" t="s">
        <v>2356</v>
      </c>
      <c r="G766" s="3" t="s">
        <v>2579</v>
      </c>
      <c r="H766" s="12" t="s">
        <v>2580</v>
      </c>
      <c r="I766" s="15" t="s">
        <v>416</v>
      </c>
      <c r="J766" s="44" t="s">
        <v>2581</v>
      </c>
      <c r="K766" s="55" t="s">
        <v>2582</v>
      </c>
      <c r="L766" s="10">
        <v>75000</v>
      </c>
      <c r="M766" s="10">
        <v>0</v>
      </c>
      <c r="N766" s="10">
        <v>75000</v>
      </c>
      <c r="O76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66" s="10">
        <v>18750</v>
      </c>
      <c r="Q766" s="10">
        <v>0</v>
      </c>
      <c r="R766" s="10">
        <v>18750</v>
      </c>
      <c r="S766" s="10">
        <f>SUM(Table3[[#This Row],[2nd Apportionment A-G Access Grant Res. Code 7412, PCA 25580]:[2nd Apportionment A-G Learning Loss Mitigation Grant Res. Code 7413, PCA 25635]])</f>
        <v>37500</v>
      </c>
    </row>
    <row r="767" spans="1:19" x14ac:dyDescent="0.2">
      <c r="A767" s="14" t="s">
        <v>257</v>
      </c>
      <c r="B767" s="3" t="s">
        <v>258</v>
      </c>
      <c r="C767" s="3">
        <v>1</v>
      </c>
      <c r="D767" s="13" t="s">
        <v>4145</v>
      </c>
      <c r="E767" s="13" t="s">
        <v>259</v>
      </c>
      <c r="F767" s="13" t="s">
        <v>260</v>
      </c>
      <c r="G767" s="3" t="s">
        <v>10</v>
      </c>
      <c r="H767" s="12" t="s">
        <v>396</v>
      </c>
      <c r="I767" s="15" t="s">
        <v>396</v>
      </c>
      <c r="J767" s="44" t="s">
        <v>260</v>
      </c>
      <c r="K767" s="55" t="s">
        <v>261</v>
      </c>
      <c r="L767" s="10">
        <v>75000</v>
      </c>
      <c r="M767" s="10">
        <v>0</v>
      </c>
      <c r="N767" s="10">
        <v>75000</v>
      </c>
      <c r="O76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67" s="10">
        <v>18750</v>
      </c>
      <c r="Q767" s="10">
        <v>0</v>
      </c>
      <c r="R767" s="10">
        <v>18750</v>
      </c>
      <c r="S767" s="10">
        <f>SUM(Table3[[#This Row],[2nd Apportionment A-G Access Grant Res. Code 7412, PCA 25580]:[2nd Apportionment A-G Learning Loss Mitigation Grant Res. Code 7413, PCA 25635]])</f>
        <v>37500</v>
      </c>
    </row>
    <row r="768" spans="1:19" x14ac:dyDescent="0.2">
      <c r="A768" s="14" t="s">
        <v>257</v>
      </c>
      <c r="B768" s="3" t="s">
        <v>258</v>
      </c>
      <c r="C768" s="3">
        <v>1</v>
      </c>
      <c r="D768" s="13" t="s">
        <v>4146</v>
      </c>
      <c r="E768" s="13" t="s">
        <v>259</v>
      </c>
      <c r="F768" s="13" t="s">
        <v>2583</v>
      </c>
      <c r="G768" s="3" t="s">
        <v>10</v>
      </c>
      <c r="H768" s="12" t="s">
        <v>396</v>
      </c>
      <c r="I768" s="15" t="s">
        <v>396</v>
      </c>
      <c r="J768" s="44" t="s">
        <v>2583</v>
      </c>
      <c r="K768" s="55" t="s">
        <v>2584</v>
      </c>
      <c r="L768" s="10">
        <v>0</v>
      </c>
      <c r="M768" s="10">
        <v>6427044</v>
      </c>
      <c r="N768" s="10">
        <v>955063</v>
      </c>
      <c r="O76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7382107</v>
      </c>
      <c r="P768" s="10">
        <v>0</v>
      </c>
      <c r="Q768" s="10">
        <v>1606761</v>
      </c>
      <c r="R768" s="10">
        <v>238766</v>
      </c>
      <c r="S768" s="10">
        <f>SUM(Table3[[#This Row],[2nd Apportionment A-G Access Grant Res. Code 7412, PCA 25580]:[2nd Apportionment A-G Learning Loss Mitigation Grant Res. Code 7413, PCA 25635]])</f>
        <v>1845527</v>
      </c>
    </row>
    <row r="769" spans="1:19" x14ac:dyDescent="0.2">
      <c r="A769" s="14" t="s">
        <v>257</v>
      </c>
      <c r="B769" s="3" t="s">
        <v>258</v>
      </c>
      <c r="C769" s="3">
        <v>1</v>
      </c>
      <c r="D769" s="13" t="s">
        <v>4147</v>
      </c>
      <c r="E769" s="13" t="s">
        <v>259</v>
      </c>
      <c r="F769" s="13" t="s">
        <v>2583</v>
      </c>
      <c r="G769" s="3" t="s">
        <v>2585</v>
      </c>
      <c r="H769" s="12" t="s">
        <v>2586</v>
      </c>
      <c r="I769" s="15" t="s">
        <v>416</v>
      </c>
      <c r="J769" s="44" t="s">
        <v>2587</v>
      </c>
      <c r="K769" s="55" t="s">
        <v>2588</v>
      </c>
      <c r="L769" s="10">
        <v>75000</v>
      </c>
      <c r="M769" s="10">
        <v>0</v>
      </c>
      <c r="N769" s="10">
        <v>75000</v>
      </c>
      <c r="O76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69" s="10">
        <v>18750</v>
      </c>
      <c r="Q769" s="10">
        <v>0</v>
      </c>
      <c r="R769" s="10">
        <v>18750</v>
      </c>
      <c r="S769" s="10">
        <f>SUM(Table3[[#This Row],[2nd Apportionment A-G Access Grant Res. Code 7412, PCA 25580]:[2nd Apportionment A-G Learning Loss Mitigation Grant Res. Code 7413, PCA 25635]])</f>
        <v>37500</v>
      </c>
    </row>
    <row r="770" spans="1:19" x14ac:dyDescent="0.2">
      <c r="A770" s="14" t="s">
        <v>257</v>
      </c>
      <c r="B770" s="3" t="s">
        <v>258</v>
      </c>
      <c r="C770" s="3">
        <v>1</v>
      </c>
      <c r="D770" s="13" t="s">
        <v>4148</v>
      </c>
      <c r="E770" s="13" t="s">
        <v>259</v>
      </c>
      <c r="F770" s="13" t="s">
        <v>2583</v>
      </c>
      <c r="G770" s="3" t="s">
        <v>2589</v>
      </c>
      <c r="H770" s="12" t="s">
        <v>2590</v>
      </c>
      <c r="I770" s="15" t="s">
        <v>416</v>
      </c>
      <c r="J770" s="44" t="s">
        <v>2591</v>
      </c>
      <c r="K770" s="55" t="s">
        <v>2592</v>
      </c>
      <c r="L770" s="10">
        <v>0</v>
      </c>
      <c r="M770" s="10">
        <v>190669</v>
      </c>
      <c r="N770" s="10">
        <v>28334</v>
      </c>
      <c r="O77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219003</v>
      </c>
      <c r="P770" s="10">
        <v>0</v>
      </c>
      <c r="Q770" s="10">
        <v>47667</v>
      </c>
      <c r="R770" s="10">
        <v>7083</v>
      </c>
      <c r="S770" s="10">
        <f>SUM(Table3[[#This Row],[2nd Apportionment A-G Access Grant Res. Code 7412, PCA 25580]:[2nd Apportionment A-G Learning Loss Mitigation Grant Res. Code 7413, PCA 25635]])</f>
        <v>54750</v>
      </c>
    </row>
    <row r="771" spans="1:19" x14ac:dyDescent="0.2">
      <c r="A771" s="14" t="s">
        <v>257</v>
      </c>
      <c r="B771" s="3" t="s">
        <v>258</v>
      </c>
      <c r="C771" s="3">
        <v>1</v>
      </c>
      <c r="D771" s="13" t="s">
        <v>4149</v>
      </c>
      <c r="E771" s="13" t="s">
        <v>259</v>
      </c>
      <c r="F771" s="13" t="s">
        <v>2583</v>
      </c>
      <c r="G771" s="3" t="s">
        <v>2593</v>
      </c>
      <c r="H771" s="12" t="s">
        <v>2594</v>
      </c>
      <c r="I771" s="15" t="s">
        <v>416</v>
      </c>
      <c r="J771" s="44" t="s">
        <v>2595</v>
      </c>
      <c r="K771" s="55" t="s">
        <v>2596</v>
      </c>
      <c r="L771" s="10">
        <v>14719</v>
      </c>
      <c r="M771" s="10">
        <v>0</v>
      </c>
      <c r="N771" s="10">
        <v>5518</v>
      </c>
      <c r="O77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20237</v>
      </c>
      <c r="P771" s="10">
        <v>3680</v>
      </c>
      <c r="Q771" s="10">
        <v>0</v>
      </c>
      <c r="R771" s="10">
        <v>1379</v>
      </c>
      <c r="S771" s="10">
        <f>SUM(Table3[[#This Row],[2nd Apportionment A-G Access Grant Res. Code 7412, PCA 25580]:[2nd Apportionment A-G Learning Loss Mitigation Grant Res. Code 7413, PCA 25635]])</f>
        <v>5059</v>
      </c>
    </row>
    <row r="772" spans="1:19" x14ac:dyDescent="0.2">
      <c r="A772" s="14" t="s">
        <v>257</v>
      </c>
      <c r="B772" s="3" t="s">
        <v>258</v>
      </c>
      <c r="C772" s="3">
        <v>1</v>
      </c>
      <c r="D772" s="13" t="s">
        <v>4150</v>
      </c>
      <c r="E772" s="13" t="s">
        <v>259</v>
      </c>
      <c r="F772" s="13" t="s">
        <v>2583</v>
      </c>
      <c r="G772" s="3" t="s">
        <v>2597</v>
      </c>
      <c r="H772" s="12" t="s">
        <v>2598</v>
      </c>
      <c r="I772" s="15" t="s">
        <v>416</v>
      </c>
      <c r="J772" s="44" t="s">
        <v>2599</v>
      </c>
      <c r="K772" s="55" t="s">
        <v>2600</v>
      </c>
      <c r="L772" s="10">
        <v>0</v>
      </c>
      <c r="M772" s="10">
        <v>102119</v>
      </c>
      <c r="N772" s="10">
        <v>75000</v>
      </c>
      <c r="O77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177119</v>
      </c>
      <c r="P772" s="10">
        <v>0</v>
      </c>
      <c r="Q772" s="10">
        <v>25530</v>
      </c>
      <c r="R772" s="10">
        <v>18750</v>
      </c>
      <c r="S772" s="10">
        <f>SUM(Table3[[#This Row],[2nd Apportionment A-G Access Grant Res. Code 7412, PCA 25580]:[2nd Apportionment A-G Learning Loss Mitigation Grant Res. Code 7413, PCA 25635]])</f>
        <v>44280</v>
      </c>
    </row>
    <row r="773" spans="1:19" x14ac:dyDescent="0.2">
      <c r="A773" s="14" t="s">
        <v>257</v>
      </c>
      <c r="B773" s="3" t="s">
        <v>258</v>
      </c>
      <c r="C773" s="3">
        <v>1</v>
      </c>
      <c r="D773" s="13" t="s">
        <v>4151</v>
      </c>
      <c r="E773" s="13" t="s">
        <v>259</v>
      </c>
      <c r="F773" s="13" t="s">
        <v>2583</v>
      </c>
      <c r="G773" s="3" t="s">
        <v>2601</v>
      </c>
      <c r="H773" s="12" t="s">
        <v>2602</v>
      </c>
      <c r="I773" s="15" t="s">
        <v>416</v>
      </c>
      <c r="J773" s="44" t="s">
        <v>2603</v>
      </c>
      <c r="K773" s="55" t="s">
        <v>2604</v>
      </c>
      <c r="L773" s="10">
        <v>347315</v>
      </c>
      <c r="M773" s="10">
        <v>0</v>
      </c>
      <c r="N773" s="10">
        <v>130207</v>
      </c>
      <c r="O77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477522</v>
      </c>
      <c r="P773" s="10">
        <v>86829</v>
      </c>
      <c r="Q773" s="10">
        <v>0</v>
      </c>
      <c r="R773" s="10">
        <v>32552</v>
      </c>
      <c r="S773" s="10">
        <f>SUM(Table3[[#This Row],[2nd Apportionment A-G Access Grant Res. Code 7412, PCA 25580]:[2nd Apportionment A-G Learning Loss Mitigation Grant Res. Code 7413, PCA 25635]])</f>
        <v>119381</v>
      </c>
    </row>
    <row r="774" spans="1:19" x14ac:dyDescent="0.2">
      <c r="A774" s="14" t="s">
        <v>257</v>
      </c>
      <c r="B774" s="3" t="s">
        <v>258</v>
      </c>
      <c r="C774" s="3">
        <v>1</v>
      </c>
      <c r="D774" s="13" t="s">
        <v>4152</v>
      </c>
      <c r="E774" s="13" t="s">
        <v>259</v>
      </c>
      <c r="F774" s="13" t="s">
        <v>2583</v>
      </c>
      <c r="G774" s="3" t="s">
        <v>2605</v>
      </c>
      <c r="H774" s="12" t="s">
        <v>2606</v>
      </c>
      <c r="I774" s="15" t="s">
        <v>416</v>
      </c>
      <c r="J774" s="44" t="s">
        <v>2607</v>
      </c>
      <c r="K774" s="55" t="s">
        <v>2608</v>
      </c>
      <c r="L774" s="10">
        <v>0</v>
      </c>
      <c r="M774" s="10">
        <v>257082</v>
      </c>
      <c r="N774" s="10">
        <v>75000</v>
      </c>
      <c r="O77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332082</v>
      </c>
      <c r="P774" s="10">
        <v>0</v>
      </c>
      <c r="Q774" s="10">
        <v>64270</v>
      </c>
      <c r="R774" s="10">
        <v>18750</v>
      </c>
      <c r="S774" s="10">
        <f>SUM(Table3[[#This Row],[2nd Apportionment A-G Access Grant Res. Code 7412, PCA 25580]:[2nd Apportionment A-G Learning Loss Mitigation Grant Res. Code 7413, PCA 25635]])</f>
        <v>83020</v>
      </c>
    </row>
    <row r="775" spans="1:19" x14ac:dyDescent="0.2">
      <c r="A775" s="14" t="s">
        <v>262</v>
      </c>
      <c r="B775" s="3" t="s">
        <v>263</v>
      </c>
      <c r="C775" s="3">
        <v>1</v>
      </c>
      <c r="D775" s="13" t="s">
        <v>4153</v>
      </c>
      <c r="E775" s="13" t="s">
        <v>264</v>
      </c>
      <c r="F775" s="13" t="s">
        <v>265</v>
      </c>
      <c r="G775" s="3" t="s">
        <v>10</v>
      </c>
      <c r="H775" s="12" t="s">
        <v>396</v>
      </c>
      <c r="I775" s="15" t="s">
        <v>396</v>
      </c>
      <c r="J775" s="44" t="s">
        <v>265</v>
      </c>
      <c r="K775" s="55" t="s">
        <v>266</v>
      </c>
      <c r="L775" s="10">
        <v>263529</v>
      </c>
      <c r="M775" s="10">
        <v>0</v>
      </c>
      <c r="N775" s="10">
        <v>98796</v>
      </c>
      <c r="O77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362325</v>
      </c>
      <c r="P775" s="10">
        <v>65882</v>
      </c>
      <c r="Q775" s="10">
        <v>0</v>
      </c>
      <c r="R775" s="10">
        <v>24699</v>
      </c>
      <c r="S775" s="10">
        <f>SUM(Table3[[#This Row],[2nd Apportionment A-G Access Grant Res. Code 7412, PCA 25580]:[2nd Apportionment A-G Learning Loss Mitigation Grant Res. Code 7413, PCA 25635]])</f>
        <v>90581</v>
      </c>
    </row>
    <row r="776" spans="1:19" x14ac:dyDescent="0.2">
      <c r="A776" s="14" t="s">
        <v>262</v>
      </c>
      <c r="B776" s="3" t="s">
        <v>263</v>
      </c>
      <c r="C776" s="3">
        <v>1</v>
      </c>
      <c r="D776" s="13" t="s">
        <v>4154</v>
      </c>
      <c r="E776" s="13" t="s">
        <v>264</v>
      </c>
      <c r="F776" s="13" t="s">
        <v>267</v>
      </c>
      <c r="G776" s="3" t="s">
        <v>10</v>
      </c>
      <c r="H776" s="12" t="s">
        <v>396</v>
      </c>
      <c r="I776" s="15" t="s">
        <v>396</v>
      </c>
      <c r="J776" s="44" t="s">
        <v>267</v>
      </c>
      <c r="K776" s="55" t="s">
        <v>268</v>
      </c>
      <c r="L776" s="10">
        <v>108129</v>
      </c>
      <c r="M776" s="10">
        <v>0</v>
      </c>
      <c r="N776" s="10">
        <v>40537</v>
      </c>
      <c r="O77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148666</v>
      </c>
      <c r="P776" s="10">
        <v>27032</v>
      </c>
      <c r="Q776" s="10">
        <v>0</v>
      </c>
      <c r="R776" s="10">
        <v>10134</v>
      </c>
      <c r="S776" s="10">
        <f>SUM(Table3[[#This Row],[2nd Apportionment A-G Access Grant Res. Code 7412, PCA 25580]:[2nd Apportionment A-G Learning Loss Mitigation Grant Res. Code 7413, PCA 25635]])</f>
        <v>37166</v>
      </c>
    </row>
    <row r="777" spans="1:19" x14ac:dyDescent="0.2">
      <c r="A777" s="14" t="s">
        <v>262</v>
      </c>
      <c r="B777" s="3" t="s">
        <v>263</v>
      </c>
      <c r="C777" s="3">
        <v>1</v>
      </c>
      <c r="D777" s="13" t="s">
        <v>4155</v>
      </c>
      <c r="E777" s="13" t="s">
        <v>264</v>
      </c>
      <c r="F777" s="13" t="s">
        <v>269</v>
      </c>
      <c r="G777" s="3" t="s">
        <v>10</v>
      </c>
      <c r="H777" s="12" t="s">
        <v>396</v>
      </c>
      <c r="I777" s="15" t="s">
        <v>396</v>
      </c>
      <c r="J777" s="44" t="s">
        <v>269</v>
      </c>
      <c r="K777" s="55" t="s">
        <v>270</v>
      </c>
      <c r="L777" s="10">
        <v>465917</v>
      </c>
      <c r="M777" s="10">
        <v>0</v>
      </c>
      <c r="N777" s="10">
        <v>174670</v>
      </c>
      <c r="O77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640587</v>
      </c>
      <c r="P777" s="10">
        <v>116479</v>
      </c>
      <c r="Q777" s="10">
        <v>0</v>
      </c>
      <c r="R777" s="10">
        <v>43667</v>
      </c>
      <c r="S777" s="10">
        <f>SUM(Table3[[#This Row],[2nd Apportionment A-G Access Grant Res. Code 7412, PCA 25580]:[2nd Apportionment A-G Learning Loss Mitigation Grant Res. Code 7413, PCA 25635]])</f>
        <v>160146</v>
      </c>
    </row>
    <row r="778" spans="1:19" x14ac:dyDescent="0.2">
      <c r="A778" s="14" t="s">
        <v>262</v>
      </c>
      <c r="B778" s="3" t="s">
        <v>263</v>
      </c>
      <c r="C778" s="3">
        <v>1</v>
      </c>
      <c r="D778" s="13" t="s">
        <v>4156</v>
      </c>
      <c r="E778" s="13" t="s">
        <v>264</v>
      </c>
      <c r="F778" s="13" t="s">
        <v>2609</v>
      </c>
      <c r="G778" s="3" t="s">
        <v>10</v>
      </c>
      <c r="H778" s="12" t="s">
        <v>396</v>
      </c>
      <c r="I778" s="15" t="s">
        <v>396</v>
      </c>
      <c r="J778" s="44" t="s">
        <v>2609</v>
      </c>
      <c r="K778" s="55" t="s">
        <v>2610</v>
      </c>
      <c r="L778" s="10">
        <v>123980</v>
      </c>
      <c r="M778" s="10">
        <v>0</v>
      </c>
      <c r="N778" s="10">
        <v>75000</v>
      </c>
      <c r="O77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198980</v>
      </c>
      <c r="P778" s="10">
        <v>30995</v>
      </c>
      <c r="Q778" s="10">
        <v>0</v>
      </c>
      <c r="R778" s="10">
        <v>18750</v>
      </c>
      <c r="S778" s="10">
        <f>SUM(Table3[[#This Row],[2nd Apportionment A-G Access Grant Res. Code 7412, PCA 25580]:[2nd Apportionment A-G Learning Loss Mitigation Grant Res. Code 7413, PCA 25635]])</f>
        <v>49745</v>
      </c>
    </row>
    <row r="779" spans="1:19" x14ac:dyDescent="0.2">
      <c r="A779" s="14" t="s">
        <v>262</v>
      </c>
      <c r="B779" s="3" t="s">
        <v>263</v>
      </c>
      <c r="C779" s="3">
        <v>1</v>
      </c>
      <c r="D779" s="13" t="s">
        <v>4157</v>
      </c>
      <c r="E779" s="13" t="s">
        <v>264</v>
      </c>
      <c r="F779" s="13" t="s">
        <v>271</v>
      </c>
      <c r="G779" s="3" t="s">
        <v>10</v>
      </c>
      <c r="H779" s="12" t="s">
        <v>396</v>
      </c>
      <c r="I779" s="15" t="s">
        <v>396</v>
      </c>
      <c r="J779" s="44" t="s">
        <v>271</v>
      </c>
      <c r="K779" s="55" t="s">
        <v>272</v>
      </c>
      <c r="L779" s="10">
        <v>1707985</v>
      </c>
      <c r="M779" s="10">
        <v>0</v>
      </c>
      <c r="N779" s="10">
        <v>640316</v>
      </c>
      <c r="O77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2348301</v>
      </c>
      <c r="P779" s="10">
        <v>426996</v>
      </c>
      <c r="Q779" s="10">
        <v>0</v>
      </c>
      <c r="R779" s="10">
        <v>160079</v>
      </c>
      <c r="S779" s="10">
        <f>SUM(Table3[[#This Row],[2nd Apportionment A-G Access Grant Res. Code 7412, PCA 25580]:[2nd Apportionment A-G Learning Loss Mitigation Grant Res. Code 7413, PCA 25635]])</f>
        <v>587075</v>
      </c>
    </row>
    <row r="780" spans="1:19" x14ac:dyDescent="0.2">
      <c r="A780" s="14" t="s">
        <v>262</v>
      </c>
      <c r="B780" s="3" t="s">
        <v>263</v>
      </c>
      <c r="C780" s="3">
        <v>1</v>
      </c>
      <c r="D780" s="13" t="s">
        <v>4158</v>
      </c>
      <c r="E780" s="13" t="s">
        <v>264</v>
      </c>
      <c r="F780" s="13" t="s">
        <v>273</v>
      </c>
      <c r="G780" s="3" t="s">
        <v>10</v>
      </c>
      <c r="H780" s="12" t="s">
        <v>396</v>
      </c>
      <c r="I780" s="15" t="s">
        <v>396</v>
      </c>
      <c r="J780" s="44" t="s">
        <v>273</v>
      </c>
      <c r="K780" s="55" t="s">
        <v>274</v>
      </c>
      <c r="L780" s="10">
        <v>1425491</v>
      </c>
      <c r="M780" s="10">
        <v>0</v>
      </c>
      <c r="N780" s="10">
        <v>534411</v>
      </c>
      <c r="O78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1959902</v>
      </c>
      <c r="P780" s="10">
        <v>356373</v>
      </c>
      <c r="Q780" s="10">
        <v>0</v>
      </c>
      <c r="R780" s="10">
        <v>133603</v>
      </c>
      <c r="S780" s="10">
        <f>SUM(Table3[[#This Row],[2nd Apportionment A-G Access Grant Res. Code 7412, PCA 25580]:[2nd Apportionment A-G Learning Loss Mitigation Grant Res. Code 7413, PCA 25635]])</f>
        <v>489976</v>
      </c>
    </row>
    <row r="781" spans="1:19" x14ac:dyDescent="0.2">
      <c r="A781" s="14" t="s">
        <v>262</v>
      </c>
      <c r="B781" s="3" t="s">
        <v>263</v>
      </c>
      <c r="C781" s="3">
        <v>1</v>
      </c>
      <c r="D781" s="13" t="s">
        <v>4159</v>
      </c>
      <c r="E781" s="13" t="s">
        <v>264</v>
      </c>
      <c r="F781" s="13" t="s">
        <v>275</v>
      </c>
      <c r="G781" s="3" t="s">
        <v>10</v>
      </c>
      <c r="H781" s="12" t="s">
        <v>396</v>
      </c>
      <c r="I781" s="15" t="s">
        <v>396</v>
      </c>
      <c r="J781" s="44" t="s">
        <v>275</v>
      </c>
      <c r="K781" s="55" t="s">
        <v>276</v>
      </c>
      <c r="L781" s="10">
        <v>96807</v>
      </c>
      <c r="M781" s="10">
        <v>0</v>
      </c>
      <c r="N781" s="10">
        <v>36292</v>
      </c>
      <c r="O78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133099</v>
      </c>
      <c r="P781" s="10">
        <v>24202</v>
      </c>
      <c r="Q781" s="10">
        <v>0</v>
      </c>
      <c r="R781" s="10">
        <v>9073</v>
      </c>
      <c r="S781" s="10">
        <f>SUM(Table3[[#This Row],[2nd Apportionment A-G Access Grant Res. Code 7412, PCA 25580]:[2nd Apportionment A-G Learning Loss Mitigation Grant Res. Code 7413, PCA 25635]])</f>
        <v>33275</v>
      </c>
    </row>
    <row r="782" spans="1:19" x14ac:dyDescent="0.2">
      <c r="A782" s="14" t="s">
        <v>262</v>
      </c>
      <c r="B782" s="3" t="s">
        <v>263</v>
      </c>
      <c r="C782" s="3">
        <v>1</v>
      </c>
      <c r="D782" s="13" t="s">
        <v>4160</v>
      </c>
      <c r="E782" s="13" t="s">
        <v>264</v>
      </c>
      <c r="F782" s="13" t="s">
        <v>277</v>
      </c>
      <c r="G782" s="3" t="s">
        <v>10</v>
      </c>
      <c r="H782" s="12" t="s">
        <v>396</v>
      </c>
      <c r="I782" s="15" t="s">
        <v>396</v>
      </c>
      <c r="J782" s="44" t="s">
        <v>277</v>
      </c>
      <c r="K782" s="55" t="s">
        <v>278</v>
      </c>
      <c r="L782" s="10">
        <v>2216361</v>
      </c>
      <c r="M782" s="10">
        <v>0</v>
      </c>
      <c r="N782" s="10">
        <v>830905</v>
      </c>
      <c r="O78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3047266</v>
      </c>
      <c r="P782" s="10">
        <v>554090</v>
      </c>
      <c r="Q782" s="10">
        <v>0</v>
      </c>
      <c r="R782" s="10">
        <v>207726</v>
      </c>
      <c r="S782" s="10">
        <f>SUM(Table3[[#This Row],[2nd Apportionment A-G Access Grant Res. Code 7412, PCA 25580]:[2nd Apportionment A-G Learning Loss Mitigation Grant Res. Code 7413, PCA 25635]])</f>
        <v>761816</v>
      </c>
    </row>
    <row r="783" spans="1:19" x14ac:dyDescent="0.2">
      <c r="A783" s="14" t="s">
        <v>262</v>
      </c>
      <c r="B783" s="3" t="s">
        <v>263</v>
      </c>
      <c r="C783" s="3">
        <v>1</v>
      </c>
      <c r="D783" s="13" t="s">
        <v>4161</v>
      </c>
      <c r="E783" s="13" t="s">
        <v>264</v>
      </c>
      <c r="F783" s="13" t="s">
        <v>279</v>
      </c>
      <c r="G783" s="3" t="s">
        <v>10</v>
      </c>
      <c r="H783" s="12" t="s">
        <v>396</v>
      </c>
      <c r="I783" s="15" t="s">
        <v>396</v>
      </c>
      <c r="J783" s="44" t="s">
        <v>279</v>
      </c>
      <c r="K783" s="55" t="s">
        <v>280</v>
      </c>
      <c r="L783" s="10">
        <v>813798</v>
      </c>
      <c r="M783" s="10">
        <v>0</v>
      </c>
      <c r="N783" s="10">
        <v>305089</v>
      </c>
      <c r="O78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1118887</v>
      </c>
      <c r="P783" s="10">
        <v>203449</v>
      </c>
      <c r="Q783" s="10">
        <v>0</v>
      </c>
      <c r="R783" s="10">
        <v>76272</v>
      </c>
      <c r="S783" s="10">
        <f>SUM(Table3[[#This Row],[2nd Apportionment A-G Access Grant Res. Code 7412, PCA 25580]:[2nd Apportionment A-G Learning Loss Mitigation Grant Res. Code 7413, PCA 25635]])</f>
        <v>279721</v>
      </c>
    </row>
    <row r="784" spans="1:19" x14ac:dyDescent="0.2">
      <c r="A784" s="14" t="s">
        <v>262</v>
      </c>
      <c r="B784" s="3" t="s">
        <v>263</v>
      </c>
      <c r="C784" s="3">
        <v>1</v>
      </c>
      <c r="D784" s="13" t="s">
        <v>4162</v>
      </c>
      <c r="E784" s="13" t="s">
        <v>264</v>
      </c>
      <c r="F784" s="13" t="s">
        <v>281</v>
      </c>
      <c r="G784" s="3" t="s">
        <v>10</v>
      </c>
      <c r="H784" s="12" t="s">
        <v>396</v>
      </c>
      <c r="I784" s="15" t="s">
        <v>396</v>
      </c>
      <c r="J784" s="44" t="s">
        <v>281</v>
      </c>
      <c r="K784" s="55" t="s">
        <v>282</v>
      </c>
      <c r="L784" s="10">
        <v>82654</v>
      </c>
      <c r="M784" s="10">
        <v>0</v>
      </c>
      <c r="N784" s="10">
        <v>30986</v>
      </c>
      <c r="O78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113640</v>
      </c>
      <c r="P784" s="10">
        <v>20663</v>
      </c>
      <c r="Q784" s="10">
        <v>0</v>
      </c>
      <c r="R784" s="10">
        <v>7746</v>
      </c>
      <c r="S784" s="10">
        <f>SUM(Table3[[#This Row],[2nd Apportionment A-G Access Grant Res. Code 7412, PCA 25580]:[2nd Apportionment A-G Learning Loss Mitigation Grant Res. Code 7413, PCA 25635]])</f>
        <v>28409</v>
      </c>
    </row>
    <row r="785" spans="1:19" x14ac:dyDescent="0.2">
      <c r="A785" s="14" t="s">
        <v>262</v>
      </c>
      <c r="B785" s="3" t="s">
        <v>263</v>
      </c>
      <c r="C785" s="3">
        <v>1</v>
      </c>
      <c r="D785" s="13" t="s">
        <v>4163</v>
      </c>
      <c r="E785" s="13" t="s">
        <v>264</v>
      </c>
      <c r="F785" s="13" t="s">
        <v>2611</v>
      </c>
      <c r="G785" s="3" t="s">
        <v>2612</v>
      </c>
      <c r="H785" s="12" t="s">
        <v>2613</v>
      </c>
      <c r="I785" s="15" t="s">
        <v>412</v>
      </c>
      <c r="J785" s="44" t="s">
        <v>2611</v>
      </c>
      <c r="K785" s="55" t="s">
        <v>2614</v>
      </c>
      <c r="L785" s="10">
        <v>50668</v>
      </c>
      <c r="M785" s="10">
        <v>0</v>
      </c>
      <c r="N785" s="10">
        <v>18995</v>
      </c>
      <c r="O78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69663</v>
      </c>
      <c r="P785" s="10">
        <v>12667</v>
      </c>
      <c r="Q785" s="10">
        <v>0</v>
      </c>
      <c r="R785" s="10">
        <v>4749</v>
      </c>
      <c r="S785" s="10">
        <f>SUM(Table3[[#This Row],[2nd Apportionment A-G Access Grant Res. Code 7412, PCA 25580]:[2nd Apportionment A-G Learning Loss Mitigation Grant Res. Code 7413, PCA 25635]])</f>
        <v>17416</v>
      </c>
    </row>
    <row r="786" spans="1:19" x14ac:dyDescent="0.2">
      <c r="A786" s="14" t="s">
        <v>262</v>
      </c>
      <c r="B786" s="3" t="s">
        <v>263</v>
      </c>
      <c r="C786" s="3">
        <v>1</v>
      </c>
      <c r="D786" s="13" t="s">
        <v>4164</v>
      </c>
      <c r="E786" s="13" t="s">
        <v>264</v>
      </c>
      <c r="F786" s="13" t="s">
        <v>265</v>
      </c>
      <c r="G786" s="3" t="s">
        <v>2615</v>
      </c>
      <c r="H786" s="12" t="s">
        <v>2616</v>
      </c>
      <c r="I786" s="15" t="s">
        <v>416</v>
      </c>
      <c r="J786" s="44" t="s">
        <v>2617</v>
      </c>
      <c r="K786" s="55" t="s">
        <v>2618</v>
      </c>
      <c r="L786" s="10">
        <v>159363</v>
      </c>
      <c r="M786" s="10">
        <v>0</v>
      </c>
      <c r="N786" s="10">
        <v>75000</v>
      </c>
      <c r="O78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234363</v>
      </c>
      <c r="P786" s="10">
        <v>39841</v>
      </c>
      <c r="Q786" s="10">
        <v>0</v>
      </c>
      <c r="R786" s="10">
        <v>18750</v>
      </c>
      <c r="S786" s="10">
        <f>SUM(Table3[[#This Row],[2nd Apportionment A-G Access Grant Res. Code 7412, PCA 25580]:[2nd Apportionment A-G Learning Loss Mitigation Grant Res. Code 7413, PCA 25635]])</f>
        <v>58591</v>
      </c>
    </row>
    <row r="787" spans="1:19" ht="30" x14ac:dyDescent="0.2">
      <c r="A787" s="14" t="s">
        <v>262</v>
      </c>
      <c r="B787" s="3" t="s">
        <v>263</v>
      </c>
      <c r="C787" s="3">
        <v>1</v>
      </c>
      <c r="D787" s="13" t="s">
        <v>4165</v>
      </c>
      <c r="E787" s="13" t="s">
        <v>264</v>
      </c>
      <c r="F787" s="13" t="s">
        <v>271</v>
      </c>
      <c r="G787" s="3" t="s">
        <v>2619</v>
      </c>
      <c r="H787" s="12" t="s">
        <v>2620</v>
      </c>
      <c r="I787" s="15" t="s">
        <v>416</v>
      </c>
      <c r="J787" s="44" t="s">
        <v>2621</v>
      </c>
      <c r="K787" s="55" t="s">
        <v>2622</v>
      </c>
      <c r="L787" s="10">
        <v>0</v>
      </c>
      <c r="M787" s="10">
        <v>187813</v>
      </c>
      <c r="N787" s="10">
        <v>27909</v>
      </c>
      <c r="O78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215722</v>
      </c>
      <c r="P787" s="10">
        <v>0</v>
      </c>
      <c r="Q787" s="10">
        <v>46953</v>
      </c>
      <c r="R787" s="10">
        <v>6977</v>
      </c>
      <c r="S787" s="10">
        <f>SUM(Table3[[#This Row],[2nd Apportionment A-G Access Grant Res. Code 7412, PCA 25580]:[2nd Apportionment A-G Learning Loss Mitigation Grant Res. Code 7413, PCA 25635]])</f>
        <v>53930</v>
      </c>
    </row>
    <row r="788" spans="1:19" x14ac:dyDescent="0.2">
      <c r="A788" s="14" t="s">
        <v>262</v>
      </c>
      <c r="B788" s="3" t="s">
        <v>263</v>
      </c>
      <c r="C788" s="3">
        <v>1</v>
      </c>
      <c r="D788" s="13" t="s">
        <v>4166</v>
      </c>
      <c r="E788" s="13" t="s">
        <v>264</v>
      </c>
      <c r="F788" s="13" t="s">
        <v>279</v>
      </c>
      <c r="G788" s="3" t="s">
        <v>2623</v>
      </c>
      <c r="H788" s="12" t="s">
        <v>2624</v>
      </c>
      <c r="I788" s="15" t="s">
        <v>416</v>
      </c>
      <c r="J788" s="44" t="s">
        <v>2625</v>
      </c>
      <c r="K788" s="55" t="s">
        <v>2626</v>
      </c>
      <c r="L788" s="10">
        <v>0</v>
      </c>
      <c r="M788" s="10">
        <v>100690</v>
      </c>
      <c r="N788" s="10">
        <v>14963</v>
      </c>
      <c r="O78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115653</v>
      </c>
      <c r="P788" s="10">
        <v>0</v>
      </c>
      <c r="Q788" s="10">
        <v>25172</v>
      </c>
      <c r="R788" s="10">
        <v>3741</v>
      </c>
      <c r="S788" s="10">
        <f>SUM(Table3[[#This Row],[2nd Apportionment A-G Access Grant Res. Code 7412, PCA 25580]:[2nd Apportionment A-G Learning Loss Mitigation Grant Res. Code 7413, PCA 25635]])</f>
        <v>28913</v>
      </c>
    </row>
    <row r="789" spans="1:19" x14ac:dyDescent="0.2">
      <c r="A789" s="14" t="s">
        <v>262</v>
      </c>
      <c r="B789" s="3" t="s">
        <v>263</v>
      </c>
      <c r="C789" s="3">
        <v>1</v>
      </c>
      <c r="D789" s="13" t="s">
        <v>4167</v>
      </c>
      <c r="E789" s="13" t="s">
        <v>264</v>
      </c>
      <c r="F789" s="13" t="s">
        <v>277</v>
      </c>
      <c r="G789" s="3" t="s">
        <v>2627</v>
      </c>
      <c r="H789" s="12" t="s">
        <v>2628</v>
      </c>
      <c r="I789" s="15" t="s">
        <v>416</v>
      </c>
      <c r="J789" s="44" t="s">
        <v>2629</v>
      </c>
      <c r="K789" s="55" t="s">
        <v>2630</v>
      </c>
      <c r="L789" s="10">
        <v>0</v>
      </c>
      <c r="M789" s="10">
        <v>208522</v>
      </c>
      <c r="N789" s="10">
        <v>75000</v>
      </c>
      <c r="O78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283522</v>
      </c>
      <c r="P789" s="10">
        <v>0</v>
      </c>
      <c r="Q789" s="10">
        <v>52130</v>
      </c>
      <c r="R789" s="10">
        <v>18750</v>
      </c>
      <c r="S789" s="10">
        <f>SUM(Table3[[#This Row],[2nd Apportionment A-G Access Grant Res. Code 7412, PCA 25580]:[2nd Apportionment A-G Learning Loss Mitigation Grant Res. Code 7413, PCA 25635]])</f>
        <v>70880</v>
      </c>
    </row>
    <row r="790" spans="1:19" x14ac:dyDescent="0.2">
      <c r="A790" s="14" t="s">
        <v>262</v>
      </c>
      <c r="B790" s="3" t="s">
        <v>263</v>
      </c>
      <c r="C790" s="3">
        <v>1</v>
      </c>
      <c r="D790" s="13" t="s">
        <v>4168</v>
      </c>
      <c r="E790" s="13" t="s">
        <v>264</v>
      </c>
      <c r="F790" s="13" t="s">
        <v>277</v>
      </c>
      <c r="G790" s="3" t="s">
        <v>2631</v>
      </c>
      <c r="H790" s="12" t="s">
        <v>2632</v>
      </c>
      <c r="I790" s="15" t="s">
        <v>412</v>
      </c>
      <c r="J790" s="44" t="s">
        <v>277</v>
      </c>
      <c r="K790" s="55" t="s">
        <v>2633</v>
      </c>
      <c r="L790" s="10">
        <v>0</v>
      </c>
      <c r="M790" s="10">
        <v>192811</v>
      </c>
      <c r="N790" s="10">
        <v>75000</v>
      </c>
      <c r="O79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267811</v>
      </c>
      <c r="P790" s="10">
        <v>0</v>
      </c>
      <c r="Q790" s="10">
        <v>48203</v>
      </c>
      <c r="R790" s="10">
        <v>18750</v>
      </c>
      <c r="S790" s="10">
        <f>SUM(Table3[[#This Row],[2nd Apportionment A-G Access Grant Res. Code 7412, PCA 25580]:[2nd Apportionment A-G Learning Loss Mitigation Grant Res. Code 7413, PCA 25635]])</f>
        <v>66953</v>
      </c>
    </row>
    <row r="791" spans="1:19" ht="30" x14ac:dyDescent="0.2">
      <c r="A791" s="14" t="s">
        <v>262</v>
      </c>
      <c r="B791" s="3" t="s">
        <v>263</v>
      </c>
      <c r="C791" s="3">
        <v>1</v>
      </c>
      <c r="D791" s="13" t="s">
        <v>4169</v>
      </c>
      <c r="E791" s="13" t="s">
        <v>264</v>
      </c>
      <c r="F791" s="13" t="s">
        <v>277</v>
      </c>
      <c r="G791" s="3" t="s">
        <v>2634</v>
      </c>
      <c r="H791" s="12" t="s">
        <v>2635</v>
      </c>
      <c r="I791" s="15" t="s">
        <v>416</v>
      </c>
      <c r="J791" s="44" t="s">
        <v>2636</v>
      </c>
      <c r="K791" s="55" t="s">
        <v>2637</v>
      </c>
      <c r="L791" s="10">
        <v>30287</v>
      </c>
      <c r="M791" s="10">
        <v>0</v>
      </c>
      <c r="N791" s="10">
        <v>11355</v>
      </c>
      <c r="O79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41642</v>
      </c>
      <c r="P791" s="10">
        <v>7572</v>
      </c>
      <c r="Q791" s="10">
        <v>0</v>
      </c>
      <c r="R791" s="10">
        <v>2839</v>
      </c>
      <c r="S791" s="10">
        <f>SUM(Table3[[#This Row],[2nd Apportionment A-G Access Grant Res. Code 7412, PCA 25580]:[2nd Apportionment A-G Learning Loss Mitigation Grant Res. Code 7413, PCA 25635]])</f>
        <v>10411</v>
      </c>
    </row>
    <row r="792" spans="1:19" x14ac:dyDescent="0.2">
      <c r="A792" s="14" t="s">
        <v>262</v>
      </c>
      <c r="B792" s="3" t="s">
        <v>263</v>
      </c>
      <c r="C792" s="3">
        <v>1</v>
      </c>
      <c r="D792" s="13" t="s">
        <v>4170</v>
      </c>
      <c r="E792" s="13" t="s">
        <v>264</v>
      </c>
      <c r="F792" s="13" t="s">
        <v>265</v>
      </c>
      <c r="G792" s="3" t="s">
        <v>2638</v>
      </c>
      <c r="H792" s="12" t="s">
        <v>2639</v>
      </c>
      <c r="I792" s="15" t="s">
        <v>416</v>
      </c>
      <c r="J792" s="44" t="s">
        <v>2640</v>
      </c>
      <c r="K792" s="55" t="s">
        <v>2641</v>
      </c>
      <c r="L792" s="10">
        <v>151720</v>
      </c>
      <c r="M792" s="10">
        <v>0</v>
      </c>
      <c r="N792" s="10">
        <v>75000</v>
      </c>
      <c r="O79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226720</v>
      </c>
      <c r="P792" s="10">
        <v>37930</v>
      </c>
      <c r="Q792" s="10">
        <v>0</v>
      </c>
      <c r="R792" s="10">
        <v>18750</v>
      </c>
      <c r="S792" s="10">
        <f>SUM(Table3[[#This Row],[2nd Apportionment A-G Access Grant Res. Code 7412, PCA 25580]:[2nd Apportionment A-G Learning Loss Mitigation Grant Res. Code 7413, PCA 25635]])</f>
        <v>56680</v>
      </c>
    </row>
    <row r="793" spans="1:19" x14ac:dyDescent="0.2">
      <c r="A793" s="14" t="s">
        <v>262</v>
      </c>
      <c r="B793" s="3" t="s">
        <v>263</v>
      </c>
      <c r="C793" s="3">
        <v>1</v>
      </c>
      <c r="D793" s="13" t="s">
        <v>4171</v>
      </c>
      <c r="E793" s="13" t="s">
        <v>264</v>
      </c>
      <c r="F793" s="13" t="s">
        <v>271</v>
      </c>
      <c r="G793" s="3" t="s">
        <v>2642</v>
      </c>
      <c r="H793" s="12" t="s">
        <v>2643</v>
      </c>
      <c r="I793" s="15" t="s">
        <v>416</v>
      </c>
      <c r="J793" s="44" t="s">
        <v>2644</v>
      </c>
      <c r="K793" s="55" t="s">
        <v>2645</v>
      </c>
      <c r="L793" s="10">
        <v>75000</v>
      </c>
      <c r="M793" s="10">
        <v>0</v>
      </c>
      <c r="N793" s="10">
        <v>75000</v>
      </c>
      <c r="O79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93" s="10">
        <v>18750</v>
      </c>
      <c r="Q793" s="10">
        <v>0</v>
      </c>
      <c r="R793" s="10">
        <v>18750</v>
      </c>
      <c r="S793" s="10">
        <f>SUM(Table3[[#This Row],[2nd Apportionment A-G Access Grant Res. Code 7412, PCA 25580]:[2nd Apportionment A-G Learning Loss Mitigation Grant Res. Code 7413, PCA 25635]])</f>
        <v>37500</v>
      </c>
    </row>
    <row r="794" spans="1:19" x14ac:dyDescent="0.2">
      <c r="A794" s="14" t="s">
        <v>262</v>
      </c>
      <c r="B794" s="3" t="s">
        <v>263</v>
      </c>
      <c r="C794" s="3">
        <v>1</v>
      </c>
      <c r="D794" s="13" t="s">
        <v>4172</v>
      </c>
      <c r="E794" s="13" t="s">
        <v>264</v>
      </c>
      <c r="F794" s="13" t="s">
        <v>277</v>
      </c>
      <c r="G794" s="3" t="s">
        <v>2646</v>
      </c>
      <c r="H794" s="12" t="s">
        <v>2647</v>
      </c>
      <c r="I794" s="15" t="s">
        <v>412</v>
      </c>
      <c r="J794" s="44" t="s">
        <v>277</v>
      </c>
      <c r="K794" s="55" t="s">
        <v>2648</v>
      </c>
      <c r="L794" s="10">
        <v>0</v>
      </c>
      <c r="M794" s="10">
        <v>247084</v>
      </c>
      <c r="N794" s="10">
        <v>75000</v>
      </c>
      <c r="O79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322084</v>
      </c>
      <c r="P794" s="10">
        <v>0</v>
      </c>
      <c r="Q794" s="10">
        <v>61771</v>
      </c>
      <c r="R794" s="10">
        <v>18750</v>
      </c>
      <c r="S794" s="10">
        <f>SUM(Table3[[#This Row],[2nd Apportionment A-G Access Grant Res. Code 7412, PCA 25580]:[2nd Apportionment A-G Learning Loss Mitigation Grant Res. Code 7413, PCA 25635]])</f>
        <v>80521</v>
      </c>
    </row>
    <row r="795" spans="1:19" x14ac:dyDescent="0.2">
      <c r="A795" s="14" t="s">
        <v>262</v>
      </c>
      <c r="B795" s="3" t="s">
        <v>263</v>
      </c>
      <c r="C795" s="3">
        <v>1</v>
      </c>
      <c r="D795" s="13" t="s">
        <v>4173</v>
      </c>
      <c r="E795" s="13" t="s">
        <v>264</v>
      </c>
      <c r="F795" s="13" t="s">
        <v>277</v>
      </c>
      <c r="G795" s="3" t="s">
        <v>2649</v>
      </c>
      <c r="H795" s="12" t="s">
        <v>2650</v>
      </c>
      <c r="I795" s="15" t="s">
        <v>412</v>
      </c>
      <c r="J795" s="44" t="s">
        <v>277</v>
      </c>
      <c r="K795" s="55" t="s">
        <v>2651</v>
      </c>
      <c r="L795" s="10">
        <v>75000</v>
      </c>
      <c r="M795" s="10">
        <v>0</v>
      </c>
      <c r="N795" s="10">
        <v>75000</v>
      </c>
      <c r="O79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95" s="10">
        <v>18750</v>
      </c>
      <c r="Q795" s="10">
        <v>0</v>
      </c>
      <c r="R795" s="10">
        <v>18750</v>
      </c>
      <c r="S795" s="10">
        <f>SUM(Table3[[#This Row],[2nd Apportionment A-G Access Grant Res. Code 7412, PCA 25580]:[2nd Apportionment A-G Learning Loss Mitigation Grant Res. Code 7413, PCA 25635]])</f>
        <v>37500</v>
      </c>
    </row>
    <row r="796" spans="1:19" x14ac:dyDescent="0.2">
      <c r="A796" s="14" t="s">
        <v>262</v>
      </c>
      <c r="B796" s="3" t="s">
        <v>263</v>
      </c>
      <c r="C796" s="3">
        <v>1</v>
      </c>
      <c r="D796" s="13" t="s">
        <v>4174</v>
      </c>
      <c r="E796" s="13" t="s">
        <v>264</v>
      </c>
      <c r="F796" s="13" t="s">
        <v>275</v>
      </c>
      <c r="G796" s="3" t="s">
        <v>2652</v>
      </c>
      <c r="H796" s="12" t="s">
        <v>2653</v>
      </c>
      <c r="I796" s="15" t="s">
        <v>416</v>
      </c>
      <c r="J796" s="44" t="s">
        <v>2654</v>
      </c>
      <c r="K796" s="55" t="s">
        <v>2655</v>
      </c>
      <c r="L796" s="10">
        <v>90296</v>
      </c>
      <c r="M796" s="10">
        <v>0</v>
      </c>
      <c r="N796" s="10">
        <v>33852</v>
      </c>
      <c r="O79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124148</v>
      </c>
      <c r="P796" s="10">
        <v>22574</v>
      </c>
      <c r="Q796" s="10">
        <v>0</v>
      </c>
      <c r="R796" s="10">
        <v>8463</v>
      </c>
      <c r="S796" s="10">
        <f>SUM(Table3[[#This Row],[2nd Apportionment A-G Access Grant Res. Code 7412, PCA 25580]:[2nd Apportionment A-G Learning Loss Mitigation Grant Res. Code 7413, PCA 25635]])</f>
        <v>31037</v>
      </c>
    </row>
    <row r="797" spans="1:19" x14ac:dyDescent="0.2">
      <c r="A797" s="14" t="s">
        <v>262</v>
      </c>
      <c r="B797" s="3" t="s">
        <v>263</v>
      </c>
      <c r="C797" s="3">
        <v>1</v>
      </c>
      <c r="D797" s="13" t="s">
        <v>4175</v>
      </c>
      <c r="E797" s="13" t="s">
        <v>264</v>
      </c>
      <c r="F797" s="13" t="s">
        <v>267</v>
      </c>
      <c r="G797" s="3" t="s">
        <v>2656</v>
      </c>
      <c r="H797" s="12" t="s">
        <v>2657</v>
      </c>
      <c r="I797" s="15" t="s">
        <v>416</v>
      </c>
      <c r="J797" s="44" t="s">
        <v>2658</v>
      </c>
      <c r="K797" s="55" t="s">
        <v>2659</v>
      </c>
      <c r="L797" s="10">
        <v>1981</v>
      </c>
      <c r="M797" s="10">
        <v>0</v>
      </c>
      <c r="N797" s="10">
        <v>743</v>
      </c>
      <c r="O79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2724</v>
      </c>
      <c r="P797" s="10">
        <v>495</v>
      </c>
      <c r="Q797" s="10">
        <v>0</v>
      </c>
      <c r="R797" s="10">
        <v>186</v>
      </c>
      <c r="S797" s="10">
        <f>SUM(Table3[[#This Row],[2nd Apportionment A-G Access Grant Res. Code 7412, PCA 25580]:[2nd Apportionment A-G Learning Loss Mitigation Grant Res. Code 7413, PCA 25635]])</f>
        <v>681</v>
      </c>
    </row>
    <row r="798" spans="1:19" ht="30" x14ac:dyDescent="0.2">
      <c r="A798" s="14" t="s">
        <v>262</v>
      </c>
      <c r="B798" s="3" t="s">
        <v>263</v>
      </c>
      <c r="C798" s="3">
        <v>1</v>
      </c>
      <c r="D798" s="13" t="s">
        <v>4176</v>
      </c>
      <c r="E798" s="13" t="s">
        <v>264</v>
      </c>
      <c r="F798" s="13" t="s">
        <v>2611</v>
      </c>
      <c r="G798" s="3" t="s">
        <v>2660</v>
      </c>
      <c r="H798" s="12" t="s">
        <v>2661</v>
      </c>
      <c r="I798" s="15" t="s">
        <v>416</v>
      </c>
      <c r="J798" s="44" t="s">
        <v>2662</v>
      </c>
      <c r="K798" s="55" t="s">
        <v>2663</v>
      </c>
      <c r="L798" s="10">
        <v>0</v>
      </c>
      <c r="M798" s="10">
        <v>167817</v>
      </c>
      <c r="N798" s="10">
        <v>75000</v>
      </c>
      <c r="O79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242817</v>
      </c>
      <c r="P798" s="10">
        <v>0</v>
      </c>
      <c r="Q798" s="10">
        <v>41954</v>
      </c>
      <c r="R798" s="10">
        <v>18750</v>
      </c>
      <c r="S798" s="10">
        <f>SUM(Table3[[#This Row],[2nd Apportionment A-G Access Grant Res. Code 7412, PCA 25580]:[2nd Apportionment A-G Learning Loss Mitigation Grant Res. Code 7413, PCA 25635]])</f>
        <v>60704</v>
      </c>
    </row>
    <row r="799" spans="1:19" ht="30" x14ac:dyDescent="0.2">
      <c r="A799" s="14" t="s">
        <v>262</v>
      </c>
      <c r="B799" s="3" t="s">
        <v>263</v>
      </c>
      <c r="C799" s="3">
        <v>1</v>
      </c>
      <c r="D799" s="13" t="s">
        <v>4177</v>
      </c>
      <c r="E799" s="13" t="s">
        <v>264</v>
      </c>
      <c r="F799" s="13" t="s">
        <v>2611</v>
      </c>
      <c r="G799" s="3" t="s">
        <v>2664</v>
      </c>
      <c r="H799" s="12" t="s">
        <v>2665</v>
      </c>
      <c r="I799" s="15" t="s">
        <v>416</v>
      </c>
      <c r="J799" s="44" t="s">
        <v>2666</v>
      </c>
      <c r="K799" s="55" t="s">
        <v>2667</v>
      </c>
      <c r="L799" s="10">
        <v>142096</v>
      </c>
      <c r="M799" s="10">
        <v>0</v>
      </c>
      <c r="N799" s="10">
        <v>75000</v>
      </c>
      <c r="O79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217096</v>
      </c>
      <c r="P799" s="10">
        <v>35524</v>
      </c>
      <c r="Q799" s="10">
        <v>0</v>
      </c>
      <c r="R799" s="10">
        <v>18750</v>
      </c>
      <c r="S799" s="10">
        <f>SUM(Table3[[#This Row],[2nd Apportionment A-G Access Grant Res. Code 7412, PCA 25580]:[2nd Apportionment A-G Learning Loss Mitigation Grant Res. Code 7413, PCA 25635]])</f>
        <v>54274</v>
      </c>
    </row>
    <row r="800" spans="1:19" x14ac:dyDescent="0.2">
      <c r="A800" s="14" t="s">
        <v>262</v>
      </c>
      <c r="B800" s="3" t="s">
        <v>263</v>
      </c>
      <c r="C800" s="3">
        <v>1</v>
      </c>
      <c r="D800" s="13" t="s">
        <v>4178</v>
      </c>
      <c r="E800" s="13" t="s">
        <v>264</v>
      </c>
      <c r="F800" s="13" t="s">
        <v>2611</v>
      </c>
      <c r="G800" s="3" t="s">
        <v>2668</v>
      </c>
      <c r="H800" s="12" t="s">
        <v>2669</v>
      </c>
      <c r="I800" s="15" t="s">
        <v>416</v>
      </c>
      <c r="J800" s="44" t="s">
        <v>2670</v>
      </c>
      <c r="K800" s="55" t="s">
        <v>2671</v>
      </c>
      <c r="L800" s="10">
        <v>11039</v>
      </c>
      <c r="M800" s="10">
        <v>0</v>
      </c>
      <c r="N800" s="10">
        <v>4139</v>
      </c>
      <c r="O80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15178</v>
      </c>
      <c r="P800" s="10">
        <v>2760</v>
      </c>
      <c r="Q800" s="10">
        <v>0</v>
      </c>
      <c r="R800" s="10">
        <v>1035</v>
      </c>
      <c r="S800" s="10">
        <f>SUM(Table3[[#This Row],[2nd Apportionment A-G Access Grant Res. Code 7412, PCA 25580]:[2nd Apportionment A-G Learning Loss Mitigation Grant Res. Code 7413, PCA 25635]])</f>
        <v>3795</v>
      </c>
    </row>
    <row r="801" spans="1:19" x14ac:dyDescent="0.2">
      <c r="A801" s="14" t="s">
        <v>262</v>
      </c>
      <c r="B801" s="3" t="s">
        <v>263</v>
      </c>
      <c r="C801" s="3">
        <v>1</v>
      </c>
      <c r="D801" s="13" t="s">
        <v>4179</v>
      </c>
      <c r="E801" s="13" t="s">
        <v>264</v>
      </c>
      <c r="F801" s="13" t="s">
        <v>2611</v>
      </c>
      <c r="G801" s="3" t="s">
        <v>2672</v>
      </c>
      <c r="H801" s="12" t="s">
        <v>2673</v>
      </c>
      <c r="I801" s="15" t="s">
        <v>416</v>
      </c>
      <c r="J801" s="44" t="s">
        <v>2674</v>
      </c>
      <c r="K801" s="55" t="s">
        <v>2675</v>
      </c>
      <c r="L801" s="10">
        <v>75000</v>
      </c>
      <c r="M801" s="10">
        <v>0</v>
      </c>
      <c r="N801" s="10">
        <v>75000</v>
      </c>
      <c r="O80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01" s="10">
        <v>18750</v>
      </c>
      <c r="Q801" s="10">
        <v>0</v>
      </c>
      <c r="R801" s="10">
        <v>18750</v>
      </c>
      <c r="S801" s="10">
        <f>SUM(Table3[[#This Row],[2nd Apportionment A-G Access Grant Res. Code 7412, PCA 25580]:[2nd Apportionment A-G Learning Loss Mitigation Grant Res. Code 7413, PCA 25635]])</f>
        <v>37500</v>
      </c>
    </row>
    <row r="802" spans="1:19" x14ac:dyDescent="0.2">
      <c r="A802" s="14" t="s">
        <v>262</v>
      </c>
      <c r="B802" s="3" t="s">
        <v>263</v>
      </c>
      <c r="C802" s="3">
        <v>1</v>
      </c>
      <c r="D802" s="13" t="s">
        <v>4180</v>
      </c>
      <c r="E802" s="13" t="s">
        <v>264</v>
      </c>
      <c r="F802" s="13" t="s">
        <v>2611</v>
      </c>
      <c r="G802" s="3" t="s">
        <v>2676</v>
      </c>
      <c r="H802" s="12" t="s">
        <v>2677</v>
      </c>
      <c r="I802" s="15" t="s">
        <v>412</v>
      </c>
      <c r="J802" s="44" t="s">
        <v>2611</v>
      </c>
      <c r="K802" s="55" t="s">
        <v>2678</v>
      </c>
      <c r="L802" s="10">
        <v>75000</v>
      </c>
      <c r="M802" s="10">
        <v>0</v>
      </c>
      <c r="N802" s="10">
        <v>75000</v>
      </c>
      <c r="O80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02" s="10">
        <v>18750</v>
      </c>
      <c r="Q802" s="10">
        <v>0</v>
      </c>
      <c r="R802" s="10">
        <v>18750</v>
      </c>
      <c r="S802" s="10">
        <f>SUM(Table3[[#This Row],[2nd Apportionment A-G Access Grant Res. Code 7412, PCA 25580]:[2nd Apportionment A-G Learning Loss Mitigation Grant Res. Code 7413, PCA 25635]])</f>
        <v>37500</v>
      </c>
    </row>
    <row r="803" spans="1:19" x14ac:dyDescent="0.2">
      <c r="A803" s="14" t="s">
        <v>262</v>
      </c>
      <c r="B803" s="3" t="s">
        <v>263</v>
      </c>
      <c r="C803" s="3">
        <v>1</v>
      </c>
      <c r="D803" s="13" t="s">
        <v>4181</v>
      </c>
      <c r="E803" s="13" t="s">
        <v>264</v>
      </c>
      <c r="F803" s="13" t="s">
        <v>2611</v>
      </c>
      <c r="G803" s="3" t="s">
        <v>2679</v>
      </c>
      <c r="H803" s="12" t="s">
        <v>2680</v>
      </c>
      <c r="I803" s="15" t="s">
        <v>412</v>
      </c>
      <c r="J803" s="44" t="s">
        <v>2611</v>
      </c>
      <c r="K803" s="55" t="s">
        <v>2681</v>
      </c>
      <c r="L803" s="10">
        <v>30287</v>
      </c>
      <c r="M803" s="10">
        <v>0</v>
      </c>
      <c r="N803" s="10">
        <v>11355</v>
      </c>
      <c r="O80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41642</v>
      </c>
      <c r="P803" s="10">
        <v>7572</v>
      </c>
      <c r="Q803" s="10">
        <v>0</v>
      </c>
      <c r="R803" s="10">
        <v>2839</v>
      </c>
      <c r="S803" s="10">
        <f>SUM(Table3[[#This Row],[2nd Apportionment A-G Access Grant Res. Code 7412, PCA 25580]:[2nd Apportionment A-G Learning Loss Mitigation Grant Res. Code 7413, PCA 25635]])</f>
        <v>10411</v>
      </c>
    </row>
    <row r="804" spans="1:19" x14ac:dyDescent="0.2">
      <c r="A804" s="14" t="s">
        <v>262</v>
      </c>
      <c r="B804" s="3" t="s">
        <v>263</v>
      </c>
      <c r="C804" s="3">
        <v>1</v>
      </c>
      <c r="D804" s="13" t="s">
        <v>4182</v>
      </c>
      <c r="E804" s="13" t="s">
        <v>264</v>
      </c>
      <c r="F804" s="13" t="s">
        <v>279</v>
      </c>
      <c r="G804" s="3" t="s">
        <v>2682</v>
      </c>
      <c r="H804" s="12" t="s">
        <v>2683</v>
      </c>
      <c r="I804" s="15" t="s">
        <v>412</v>
      </c>
      <c r="J804" s="44" t="s">
        <v>279</v>
      </c>
      <c r="K804" s="55" t="s">
        <v>2684</v>
      </c>
      <c r="L804" s="10">
        <v>2831</v>
      </c>
      <c r="M804" s="10">
        <v>0</v>
      </c>
      <c r="N804" s="10">
        <v>1061</v>
      </c>
      <c r="O80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3892</v>
      </c>
      <c r="P804" s="10">
        <v>708</v>
      </c>
      <c r="Q804" s="10">
        <v>0</v>
      </c>
      <c r="R804" s="10">
        <v>265</v>
      </c>
      <c r="S804" s="10">
        <f>SUM(Table3[[#This Row],[2nd Apportionment A-G Access Grant Res. Code 7412, PCA 25580]:[2nd Apportionment A-G Learning Loss Mitigation Grant Res. Code 7413, PCA 25635]])</f>
        <v>973</v>
      </c>
    </row>
    <row r="805" spans="1:19" ht="30" x14ac:dyDescent="0.2">
      <c r="A805" s="14" t="s">
        <v>283</v>
      </c>
      <c r="B805" s="3" t="s">
        <v>284</v>
      </c>
      <c r="C805" s="3">
        <v>1</v>
      </c>
      <c r="D805" s="13" t="s">
        <v>4183</v>
      </c>
      <c r="E805" s="13" t="s">
        <v>285</v>
      </c>
      <c r="F805" s="13" t="s">
        <v>2685</v>
      </c>
      <c r="G805" s="3" t="s">
        <v>10</v>
      </c>
      <c r="H805" s="12" t="s">
        <v>396</v>
      </c>
      <c r="I805" s="15" t="s">
        <v>396</v>
      </c>
      <c r="J805" s="44" t="s">
        <v>2685</v>
      </c>
      <c r="K805" s="55" t="s">
        <v>2686</v>
      </c>
      <c r="L805" s="10">
        <v>75000</v>
      </c>
      <c r="M805" s="10">
        <v>0</v>
      </c>
      <c r="N805" s="10">
        <v>75000</v>
      </c>
      <c r="O80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05" s="10">
        <v>18750</v>
      </c>
      <c r="Q805" s="10">
        <v>0</v>
      </c>
      <c r="R805" s="10">
        <v>18750</v>
      </c>
      <c r="S805" s="10">
        <f>SUM(Table3[[#This Row],[2nd Apportionment A-G Access Grant Res. Code 7412, PCA 25580]:[2nd Apportionment A-G Learning Loss Mitigation Grant Res. Code 7413, PCA 25635]])</f>
        <v>37500</v>
      </c>
    </row>
    <row r="806" spans="1:19" x14ac:dyDescent="0.2">
      <c r="A806" s="14" t="s">
        <v>283</v>
      </c>
      <c r="B806" s="3" t="s">
        <v>284</v>
      </c>
      <c r="C806" s="3">
        <v>1</v>
      </c>
      <c r="D806" s="13" t="s">
        <v>4184</v>
      </c>
      <c r="E806" s="13" t="s">
        <v>285</v>
      </c>
      <c r="F806" s="13" t="s">
        <v>2687</v>
      </c>
      <c r="G806" s="3" t="s">
        <v>10</v>
      </c>
      <c r="H806" s="12" t="s">
        <v>396</v>
      </c>
      <c r="I806" s="15" t="s">
        <v>396</v>
      </c>
      <c r="J806" s="44" t="s">
        <v>2687</v>
      </c>
      <c r="K806" s="55" t="s">
        <v>2688</v>
      </c>
      <c r="L806" s="10">
        <v>139549</v>
      </c>
      <c r="M806" s="10">
        <v>0</v>
      </c>
      <c r="N806" s="10">
        <v>52316</v>
      </c>
      <c r="O80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191865</v>
      </c>
      <c r="P806" s="10">
        <v>34887</v>
      </c>
      <c r="Q806" s="10">
        <v>0</v>
      </c>
      <c r="R806" s="10">
        <v>13079</v>
      </c>
      <c r="S806" s="10">
        <f>SUM(Table3[[#This Row],[2nd Apportionment A-G Access Grant Res. Code 7412, PCA 25580]:[2nd Apportionment A-G Learning Loss Mitigation Grant Res. Code 7413, PCA 25635]])</f>
        <v>47966</v>
      </c>
    </row>
    <row r="807" spans="1:19" x14ac:dyDescent="0.2">
      <c r="A807" s="14" t="s">
        <v>283</v>
      </c>
      <c r="B807" s="3" t="s">
        <v>284</v>
      </c>
      <c r="C807" s="3">
        <v>1</v>
      </c>
      <c r="D807" s="13" t="s">
        <v>4185</v>
      </c>
      <c r="E807" s="13" t="s">
        <v>285</v>
      </c>
      <c r="F807" s="13" t="s">
        <v>2689</v>
      </c>
      <c r="G807" s="3" t="s">
        <v>10</v>
      </c>
      <c r="H807" s="12" t="s">
        <v>396</v>
      </c>
      <c r="I807" s="15" t="s">
        <v>396</v>
      </c>
      <c r="J807" s="44" t="s">
        <v>2689</v>
      </c>
      <c r="K807" s="55" t="s">
        <v>2690</v>
      </c>
      <c r="L807" s="10">
        <v>574895</v>
      </c>
      <c r="M807" s="10">
        <v>0</v>
      </c>
      <c r="N807" s="10">
        <v>215526</v>
      </c>
      <c r="O80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790421</v>
      </c>
      <c r="P807" s="10">
        <v>143724</v>
      </c>
      <c r="Q807" s="10">
        <v>0</v>
      </c>
      <c r="R807" s="10">
        <v>53881</v>
      </c>
      <c r="S807" s="10">
        <f>SUM(Table3[[#This Row],[2nd Apportionment A-G Access Grant Res. Code 7412, PCA 25580]:[2nd Apportionment A-G Learning Loss Mitigation Grant Res. Code 7413, PCA 25635]])</f>
        <v>197605</v>
      </c>
    </row>
    <row r="808" spans="1:19" x14ac:dyDescent="0.2">
      <c r="A808" s="14" t="s">
        <v>283</v>
      </c>
      <c r="B808" s="3" t="s">
        <v>284</v>
      </c>
      <c r="C808" s="3">
        <v>1</v>
      </c>
      <c r="D808" s="13" t="s">
        <v>4186</v>
      </c>
      <c r="E808" s="13" t="s">
        <v>285</v>
      </c>
      <c r="F808" s="13" t="s">
        <v>286</v>
      </c>
      <c r="G808" s="3" t="s">
        <v>10</v>
      </c>
      <c r="H808" s="12" t="s">
        <v>396</v>
      </c>
      <c r="I808" s="15" t="s">
        <v>396</v>
      </c>
      <c r="J808" s="44" t="s">
        <v>286</v>
      </c>
      <c r="K808" s="55" t="s">
        <v>287</v>
      </c>
      <c r="L808" s="10">
        <v>209748</v>
      </c>
      <c r="M808" s="10">
        <v>0</v>
      </c>
      <c r="N808" s="10">
        <v>78633</v>
      </c>
      <c r="O80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288381</v>
      </c>
      <c r="P808" s="10">
        <v>52437</v>
      </c>
      <c r="Q808" s="10">
        <v>0</v>
      </c>
      <c r="R808" s="10">
        <v>19658</v>
      </c>
      <c r="S808" s="10">
        <f>SUM(Table3[[#This Row],[2nd Apportionment A-G Access Grant Res. Code 7412, PCA 25580]:[2nd Apportionment A-G Learning Loss Mitigation Grant Res. Code 7413, PCA 25635]])</f>
        <v>72095</v>
      </c>
    </row>
    <row r="809" spans="1:19" x14ac:dyDescent="0.2">
      <c r="A809" s="14" t="s">
        <v>283</v>
      </c>
      <c r="B809" s="3" t="s">
        <v>284</v>
      </c>
      <c r="C809" s="3">
        <v>1</v>
      </c>
      <c r="D809" s="13" t="s">
        <v>4187</v>
      </c>
      <c r="E809" s="13" t="s">
        <v>285</v>
      </c>
      <c r="F809" s="13" t="s">
        <v>2691</v>
      </c>
      <c r="G809" s="3" t="s">
        <v>10</v>
      </c>
      <c r="H809" s="12" t="s">
        <v>396</v>
      </c>
      <c r="I809" s="15" t="s">
        <v>396</v>
      </c>
      <c r="J809" s="44" t="s">
        <v>2691</v>
      </c>
      <c r="K809" s="55" t="s">
        <v>2692</v>
      </c>
      <c r="L809" s="10">
        <v>75000</v>
      </c>
      <c r="M809" s="10">
        <v>0</v>
      </c>
      <c r="N809" s="10">
        <v>75000</v>
      </c>
      <c r="O80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09" s="10">
        <v>18750</v>
      </c>
      <c r="Q809" s="10">
        <v>0</v>
      </c>
      <c r="R809" s="10">
        <v>18750</v>
      </c>
      <c r="S809" s="10">
        <f>SUM(Table3[[#This Row],[2nd Apportionment A-G Access Grant Res. Code 7412, PCA 25580]:[2nd Apportionment A-G Learning Loss Mitigation Grant Res. Code 7413, PCA 25635]])</f>
        <v>37500</v>
      </c>
    </row>
    <row r="810" spans="1:19" x14ac:dyDescent="0.2">
      <c r="A810" s="14" t="s">
        <v>283</v>
      </c>
      <c r="B810" s="3" t="s">
        <v>284</v>
      </c>
      <c r="C810" s="3">
        <v>1</v>
      </c>
      <c r="D810" s="13" t="s">
        <v>4188</v>
      </c>
      <c r="E810" s="13" t="s">
        <v>285</v>
      </c>
      <c r="F810" s="13" t="s">
        <v>2693</v>
      </c>
      <c r="G810" s="3" t="s">
        <v>10</v>
      </c>
      <c r="H810" s="12" t="s">
        <v>396</v>
      </c>
      <c r="I810" s="15" t="s">
        <v>396</v>
      </c>
      <c r="J810" s="44" t="s">
        <v>2693</v>
      </c>
      <c r="K810" s="55" t="s">
        <v>2694</v>
      </c>
      <c r="L810" s="10">
        <v>46139</v>
      </c>
      <c r="M810" s="10">
        <v>0</v>
      </c>
      <c r="N810" s="10">
        <v>17297</v>
      </c>
      <c r="O81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63436</v>
      </c>
      <c r="P810" s="10">
        <v>11535</v>
      </c>
      <c r="Q810" s="10">
        <v>0</v>
      </c>
      <c r="R810" s="10">
        <v>4324</v>
      </c>
      <c r="S810" s="10">
        <f>SUM(Table3[[#This Row],[2nd Apportionment A-G Access Grant Res. Code 7412, PCA 25580]:[2nd Apportionment A-G Learning Loss Mitigation Grant Res. Code 7413, PCA 25635]])</f>
        <v>15859</v>
      </c>
    </row>
    <row r="811" spans="1:19" x14ac:dyDescent="0.2">
      <c r="A811" s="14" t="s">
        <v>283</v>
      </c>
      <c r="B811" s="3" t="s">
        <v>284</v>
      </c>
      <c r="C811" s="3">
        <v>1</v>
      </c>
      <c r="D811" s="13" t="s">
        <v>4189</v>
      </c>
      <c r="E811" s="13" t="s">
        <v>285</v>
      </c>
      <c r="F811" s="13" t="s">
        <v>2695</v>
      </c>
      <c r="G811" s="3" t="s">
        <v>10</v>
      </c>
      <c r="H811" s="12" t="s">
        <v>396</v>
      </c>
      <c r="I811" s="15" t="s">
        <v>396</v>
      </c>
      <c r="J811" s="44" t="s">
        <v>2695</v>
      </c>
      <c r="K811" s="55" t="s">
        <v>2696</v>
      </c>
      <c r="L811" s="10">
        <v>285608</v>
      </c>
      <c r="M811" s="10">
        <v>0</v>
      </c>
      <c r="N811" s="10">
        <v>107073</v>
      </c>
      <c r="O81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392681</v>
      </c>
      <c r="P811" s="10">
        <v>71402</v>
      </c>
      <c r="Q811" s="10">
        <v>0</v>
      </c>
      <c r="R811" s="10">
        <v>26768</v>
      </c>
      <c r="S811" s="10">
        <f>SUM(Table3[[#This Row],[2nd Apportionment A-G Access Grant Res. Code 7412, PCA 25580]:[2nd Apportionment A-G Learning Loss Mitigation Grant Res. Code 7413, PCA 25635]])</f>
        <v>98170</v>
      </c>
    </row>
    <row r="812" spans="1:19" x14ac:dyDescent="0.2">
      <c r="A812" s="14" t="s">
        <v>283</v>
      </c>
      <c r="B812" s="3" t="s">
        <v>284</v>
      </c>
      <c r="C812" s="3">
        <v>1</v>
      </c>
      <c r="D812" s="13" t="s">
        <v>4190</v>
      </c>
      <c r="E812" s="13" t="s">
        <v>285</v>
      </c>
      <c r="F812" s="13" t="s">
        <v>2697</v>
      </c>
      <c r="G812" s="3" t="s">
        <v>10</v>
      </c>
      <c r="H812" s="12" t="s">
        <v>396</v>
      </c>
      <c r="I812" s="15" t="s">
        <v>396</v>
      </c>
      <c r="J812" s="44" t="s">
        <v>2697</v>
      </c>
      <c r="K812" s="55" t="s">
        <v>2698</v>
      </c>
      <c r="L812" s="10">
        <v>75000</v>
      </c>
      <c r="M812" s="10">
        <v>0</v>
      </c>
      <c r="N812" s="10">
        <v>75000</v>
      </c>
      <c r="O81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12" s="10">
        <v>18750</v>
      </c>
      <c r="Q812" s="10">
        <v>0</v>
      </c>
      <c r="R812" s="10">
        <v>18750</v>
      </c>
      <c r="S812" s="10">
        <f>SUM(Table3[[#This Row],[2nd Apportionment A-G Access Grant Res. Code 7412, PCA 25580]:[2nd Apportionment A-G Learning Loss Mitigation Grant Res. Code 7413, PCA 25635]])</f>
        <v>37500</v>
      </c>
    </row>
    <row r="813" spans="1:19" x14ac:dyDescent="0.2">
      <c r="A813" s="14" t="s">
        <v>283</v>
      </c>
      <c r="B813" s="3" t="s">
        <v>284</v>
      </c>
      <c r="C813" s="3">
        <v>1</v>
      </c>
      <c r="D813" s="13" t="s">
        <v>4191</v>
      </c>
      <c r="E813" s="13" t="s">
        <v>285</v>
      </c>
      <c r="F813" s="13" t="s">
        <v>2685</v>
      </c>
      <c r="G813" s="3" t="s">
        <v>2699</v>
      </c>
      <c r="H813" s="12" t="s">
        <v>2700</v>
      </c>
      <c r="I813" s="15" t="s">
        <v>412</v>
      </c>
      <c r="J813" s="44" t="s">
        <v>2685</v>
      </c>
      <c r="K813" s="55" t="s">
        <v>2701</v>
      </c>
      <c r="L813" s="10">
        <v>75000</v>
      </c>
      <c r="M813" s="10">
        <v>0</v>
      </c>
      <c r="N813" s="10">
        <v>75000</v>
      </c>
      <c r="O81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13" s="10">
        <v>18750</v>
      </c>
      <c r="Q813" s="10">
        <v>0</v>
      </c>
      <c r="R813" s="10">
        <v>18750</v>
      </c>
      <c r="S813" s="10">
        <f>SUM(Table3[[#This Row],[2nd Apportionment A-G Access Grant Res. Code 7412, PCA 25580]:[2nd Apportionment A-G Learning Loss Mitigation Grant Res. Code 7413, PCA 25635]])</f>
        <v>37500</v>
      </c>
    </row>
    <row r="814" spans="1:19" x14ac:dyDescent="0.2">
      <c r="A814" s="14" t="s">
        <v>288</v>
      </c>
      <c r="B814" s="3" t="s">
        <v>289</v>
      </c>
      <c r="C814" s="3">
        <v>1</v>
      </c>
      <c r="D814" s="13" t="s">
        <v>4192</v>
      </c>
      <c r="E814" s="13" t="s">
        <v>290</v>
      </c>
      <c r="F814" s="13" t="s">
        <v>2702</v>
      </c>
      <c r="G814" s="3" t="s">
        <v>10</v>
      </c>
      <c r="H814" s="12" t="s">
        <v>396</v>
      </c>
      <c r="I814" s="15" t="s">
        <v>396</v>
      </c>
      <c r="J814" s="44" t="s">
        <v>2702</v>
      </c>
      <c r="K814" s="55" t="s">
        <v>2703</v>
      </c>
      <c r="L814" s="10">
        <v>75000</v>
      </c>
      <c r="M814" s="10">
        <v>0</v>
      </c>
      <c r="N814" s="10">
        <v>75000</v>
      </c>
      <c r="O81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14" s="10">
        <v>18750</v>
      </c>
      <c r="Q814" s="10">
        <v>0</v>
      </c>
      <c r="R814" s="10">
        <v>18750</v>
      </c>
      <c r="S814" s="10">
        <f>SUM(Table3[[#This Row],[2nd Apportionment A-G Access Grant Res. Code 7412, PCA 25580]:[2nd Apportionment A-G Learning Loss Mitigation Grant Res. Code 7413, PCA 25635]])</f>
        <v>37500</v>
      </c>
    </row>
    <row r="815" spans="1:19" x14ac:dyDescent="0.2">
      <c r="A815" s="14" t="s">
        <v>288</v>
      </c>
      <c r="B815" s="3" t="s">
        <v>289</v>
      </c>
      <c r="C815" s="3">
        <v>1</v>
      </c>
      <c r="D815" s="13" t="s">
        <v>4193</v>
      </c>
      <c r="E815" s="13" t="s">
        <v>290</v>
      </c>
      <c r="F815" s="13" t="s">
        <v>2704</v>
      </c>
      <c r="G815" s="3" t="s">
        <v>10</v>
      </c>
      <c r="H815" s="12" t="s">
        <v>396</v>
      </c>
      <c r="I815" s="15" t="s">
        <v>396</v>
      </c>
      <c r="J815" s="44" t="s">
        <v>2704</v>
      </c>
      <c r="K815" s="55" t="s">
        <v>2705</v>
      </c>
      <c r="L815" s="10">
        <v>118319</v>
      </c>
      <c r="M815" s="10">
        <v>0</v>
      </c>
      <c r="N815" s="10">
        <v>44357</v>
      </c>
      <c r="O81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162676</v>
      </c>
      <c r="P815" s="10">
        <v>29580</v>
      </c>
      <c r="Q815" s="10">
        <v>0</v>
      </c>
      <c r="R815" s="10">
        <v>11089</v>
      </c>
      <c r="S815" s="10">
        <f>SUM(Table3[[#This Row],[2nd Apportionment A-G Access Grant Res. Code 7412, PCA 25580]:[2nd Apportionment A-G Learning Loss Mitigation Grant Res. Code 7413, PCA 25635]])</f>
        <v>40669</v>
      </c>
    </row>
    <row r="816" spans="1:19" x14ac:dyDescent="0.2">
      <c r="A816" s="14" t="s">
        <v>288</v>
      </c>
      <c r="B816" s="3" t="s">
        <v>289</v>
      </c>
      <c r="C816" s="3">
        <v>1</v>
      </c>
      <c r="D816" s="13" t="s">
        <v>4194</v>
      </c>
      <c r="E816" s="13" t="s">
        <v>290</v>
      </c>
      <c r="F816" s="13" t="s">
        <v>291</v>
      </c>
      <c r="G816" s="3" t="s">
        <v>10</v>
      </c>
      <c r="H816" s="12" t="s">
        <v>396</v>
      </c>
      <c r="I816" s="15" t="s">
        <v>396</v>
      </c>
      <c r="J816" s="44" t="s">
        <v>291</v>
      </c>
      <c r="K816" s="55" t="s">
        <v>292</v>
      </c>
      <c r="L816" s="10">
        <v>442989</v>
      </c>
      <c r="M816" s="10">
        <v>0</v>
      </c>
      <c r="N816" s="10">
        <v>166075</v>
      </c>
      <c r="O81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609064</v>
      </c>
      <c r="P816" s="10">
        <v>110747</v>
      </c>
      <c r="Q816" s="10">
        <v>0</v>
      </c>
      <c r="R816" s="10">
        <v>41519</v>
      </c>
      <c r="S816" s="10">
        <f>SUM(Table3[[#This Row],[2nd Apportionment A-G Access Grant Res. Code 7412, PCA 25580]:[2nd Apportionment A-G Learning Loss Mitigation Grant Res. Code 7413, PCA 25635]])</f>
        <v>152266</v>
      </c>
    </row>
    <row r="817" spans="1:19" x14ac:dyDescent="0.2">
      <c r="A817" s="14" t="s">
        <v>288</v>
      </c>
      <c r="B817" s="3" t="s">
        <v>289</v>
      </c>
      <c r="C817" s="3">
        <v>1</v>
      </c>
      <c r="D817" s="13" t="s">
        <v>4195</v>
      </c>
      <c r="E817" s="13" t="s">
        <v>290</v>
      </c>
      <c r="F817" s="13" t="s">
        <v>2706</v>
      </c>
      <c r="G817" s="3" t="s">
        <v>10</v>
      </c>
      <c r="H817" s="12" t="s">
        <v>396</v>
      </c>
      <c r="I817" s="15" t="s">
        <v>396</v>
      </c>
      <c r="J817" s="44" t="s">
        <v>2706</v>
      </c>
      <c r="K817" s="55" t="s">
        <v>2707</v>
      </c>
      <c r="L817" s="10">
        <v>75000</v>
      </c>
      <c r="M817" s="10">
        <v>0</v>
      </c>
      <c r="N817" s="10">
        <v>75000</v>
      </c>
      <c r="O81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17" s="10">
        <v>18750</v>
      </c>
      <c r="Q817" s="10">
        <v>0</v>
      </c>
      <c r="R817" s="10">
        <v>18750</v>
      </c>
      <c r="S817" s="10">
        <f>SUM(Table3[[#This Row],[2nd Apportionment A-G Access Grant Res. Code 7412, PCA 25580]:[2nd Apportionment A-G Learning Loss Mitigation Grant Res. Code 7413, PCA 25635]])</f>
        <v>37500</v>
      </c>
    </row>
    <row r="818" spans="1:19" x14ac:dyDescent="0.2">
      <c r="A818" s="14" t="s">
        <v>288</v>
      </c>
      <c r="B818" s="3" t="s">
        <v>289</v>
      </c>
      <c r="C818" s="3">
        <v>1</v>
      </c>
      <c r="D818" s="13" t="s">
        <v>4196</v>
      </c>
      <c r="E818" s="13" t="s">
        <v>290</v>
      </c>
      <c r="F818" s="13" t="s">
        <v>2708</v>
      </c>
      <c r="G818" s="3" t="s">
        <v>10</v>
      </c>
      <c r="H818" s="12" t="s">
        <v>396</v>
      </c>
      <c r="I818" s="15" t="s">
        <v>396</v>
      </c>
      <c r="J818" s="44" t="s">
        <v>2708</v>
      </c>
      <c r="K818" s="55" t="s">
        <v>2709</v>
      </c>
      <c r="L818" s="10">
        <v>0</v>
      </c>
      <c r="M818" s="10">
        <v>1778149</v>
      </c>
      <c r="N818" s="10">
        <v>264234</v>
      </c>
      <c r="O81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2042383</v>
      </c>
      <c r="P818" s="10">
        <v>0</v>
      </c>
      <c r="Q818" s="10">
        <v>444537</v>
      </c>
      <c r="R818" s="10">
        <v>66058</v>
      </c>
      <c r="S818" s="10">
        <f>SUM(Table3[[#This Row],[2nd Apportionment A-G Access Grant Res. Code 7412, PCA 25580]:[2nd Apportionment A-G Learning Loss Mitigation Grant Res. Code 7413, PCA 25635]])</f>
        <v>510595</v>
      </c>
    </row>
    <row r="819" spans="1:19" x14ac:dyDescent="0.2">
      <c r="A819" s="14" t="s">
        <v>288</v>
      </c>
      <c r="B819" s="3" t="s">
        <v>289</v>
      </c>
      <c r="C819" s="3">
        <v>1</v>
      </c>
      <c r="D819" s="13" t="s">
        <v>4197</v>
      </c>
      <c r="E819" s="13" t="s">
        <v>290</v>
      </c>
      <c r="F819" s="13" t="s">
        <v>2710</v>
      </c>
      <c r="G819" s="3" t="s">
        <v>10</v>
      </c>
      <c r="H819" s="12" t="s">
        <v>396</v>
      </c>
      <c r="I819" s="15" t="s">
        <v>396</v>
      </c>
      <c r="J819" s="44" t="s">
        <v>2710</v>
      </c>
      <c r="K819" s="55" t="s">
        <v>2711</v>
      </c>
      <c r="L819" s="10">
        <v>829649</v>
      </c>
      <c r="M819" s="10">
        <v>0</v>
      </c>
      <c r="N819" s="10">
        <v>311032</v>
      </c>
      <c r="O81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1140681</v>
      </c>
      <c r="P819" s="10">
        <v>207412</v>
      </c>
      <c r="Q819" s="10">
        <v>0</v>
      </c>
      <c r="R819" s="10">
        <v>77758</v>
      </c>
      <c r="S819" s="10">
        <f>SUM(Table3[[#This Row],[2nd Apportionment A-G Access Grant Res. Code 7412, PCA 25580]:[2nd Apportionment A-G Learning Loss Mitigation Grant Res. Code 7413, PCA 25635]])</f>
        <v>285170</v>
      </c>
    </row>
    <row r="820" spans="1:19" x14ac:dyDescent="0.2">
      <c r="A820" s="14" t="s">
        <v>288</v>
      </c>
      <c r="B820" s="3" t="s">
        <v>289</v>
      </c>
      <c r="C820" s="3">
        <v>1</v>
      </c>
      <c r="D820" s="13" t="s">
        <v>4198</v>
      </c>
      <c r="E820" s="13" t="s">
        <v>290</v>
      </c>
      <c r="F820" s="13" t="s">
        <v>2712</v>
      </c>
      <c r="G820" s="3" t="s">
        <v>10</v>
      </c>
      <c r="H820" s="12" t="s">
        <v>396</v>
      </c>
      <c r="I820" s="15" t="s">
        <v>396</v>
      </c>
      <c r="J820" s="44" t="s">
        <v>2712</v>
      </c>
      <c r="K820" s="55" t="s">
        <v>2713</v>
      </c>
      <c r="L820" s="10">
        <v>276550</v>
      </c>
      <c r="M820" s="10">
        <v>0</v>
      </c>
      <c r="N820" s="10">
        <v>103677</v>
      </c>
      <c r="O82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380227</v>
      </c>
      <c r="P820" s="10">
        <v>69137</v>
      </c>
      <c r="Q820" s="10">
        <v>0</v>
      </c>
      <c r="R820" s="10">
        <v>25919</v>
      </c>
      <c r="S820" s="10">
        <f>SUM(Table3[[#This Row],[2nd Apportionment A-G Access Grant Res. Code 7412, PCA 25580]:[2nd Apportionment A-G Learning Loss Mitigation Grant Res. Code 7413, PCA 25635]])</f>
        <v>95056</v>
      </c>
    </row>
    <row r="821" spans="1:19" x14ac:dyDescent="0.2">
      <c r="A821" s="14" t="s">
        <v>288</v>
      </c>
      <c r="B821" s="3" t="s">
        <v>289</v>
      </c>
      <c r="C821" s="3">
        <v>1</v>
      </c>
      <c r="D821" s="13" t="s">
        <v>4199</v>
      </c>
      <c r="E821" s="13" t="s">
        <v>290</v>
      </c>
      <c r="F821" s="13" t="s">
        <v>2714</v>
      </c>
      <c r="G821" s="3" t="s">
        <v>2715</v>
      </c>
      <c r="H821" s="12" t="s">
        <v>2716</v>
      </c>
      <c r="I821" s="15" t="s">
        <v>416</v>
      </c>
      <c r="J821" s="44" t="s">
        <v>2717</v>
      </c>
      <c r="K821" s="55" t="s">
        <v>2718</v>
      </c>
      <c r="L821" s="10">
        <v>65387</v>
      </c>
      <c r="M821" s="10">
        <v>0</v>
      </c>
      <c r="N821" s="10">
        <v>24513</v>
      </c>
      <c r="O82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89900</v>
      </c>
      <c r="P821" s="10">
        <v>16347</v>
      </c>
      <c r="Q821" s="10">
        <v>0</v>
      </c>
      <c r="R821" s="10">
        <v>6128</v>
      </c>
      <c r="S821" s="10">
        <f>SUM(Table3[[#This Row],[2nd Apportionment A-G Access Grant Res. Code 7412, PCA 25580]:[2nd Apportionment A-G Learning Loss Mitigation Grant Res. Code 7413, PCA 25635]])</f>
        <v>22475</v>
      </c>
    </row>
    <row r="822" spans="1:19" x14ac:dyDescent="0.2">
      <c r="A822" s="14" t="s">
        <v>288</v>
      </c>
      <c r="B822" s="3" t="s">
        <v>289</v>
      </c>
      <c r="C822" s="3">
        <v>1</v>
      </c>
      <c r="D822" s="13" t="s">
        <v>4200</v>
      </c>
      <c r="E822" s="13" t="s">
        <v>290</v>
      </c>
      <c r="F822" s="13" t="s">
        <v>2710</v>
      </c>
      <c r="G822" s="3" t="s">
        <v>2719</v>
      </c>
      <c r="H822" s="12" t="s">
        <v>2720</v>
      </c>
      <c r="I822" s="15" t="s">
        <v>416</v>
      </c>
      <c r="J822" s="44" t="s">
        <v>2721</v>
      </c>
      <c r="K822" s="55" t="s">
        <v>2722</v>
      </c>
      <c r="L822" s="10">
        <v>0</v>
      </c>
      <c r="M822" s="10">
        <v>191383</v>
      </c>
      <c r="N822" s="10">
        <v>75000</v>
      </c>
      <c r="O82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266383</v>
      </c>
      <c r="P822" s="10">
        <v>0</v>
      </c>
      <c r="Q822" s="10">
        <v>47846</v>
      </c>
      <c r="R822" s="10">
        <v>18750</v>
      </c>
      <c r="S822" s="10">
        <f>SUM(Table3[[#This Row],[2nd Apportionment A-G Access Grant Res. Code 7412, PCA 25580]:[2nd Apportionment A-G Learning Loss Mitigation Grant Res. Code 7413, PCA 25635]])</f>
        <v>66596</v>
      </c>
    </row>
    <row r="823" spans="1:19" x14ac:dyDescent="0.2">
      <c r="A823" s="14" t="s">
        <v>288</v>
      </c>
      <c r="B823" s="3" t="s">
        <v>289</v>
      </c>
      <c r="C823" s="3">
        <v>1</v>
      </c>
      <c r="D823" s="13" t="s">
        <v>4201</v>
      </c>
      <c r="E823" s="13" t="s">
        <v>290</v>
      </c>
      <c r="F823" s="13" t="s">
        <v>2710</v>
      </c>
      <c r="G823" s="3" t="s">
        <v>2723</v>
      </c>
      <c r="H823" s="12" t="s">
        <v>2724</v>
      </c>
      <c r="I823" s="15" t="s">
        <v>416</v>
      </c>
      <c r="J823" s="44" t="s">
        <v>2725</v>
      </c>
      <c r="K823" s="55" t="s">
        <v>2726</v>
      </c>
      <c r="L823" s="10">
        <v>0</v>
      </c>
      <c r="M823" s="10">
        <v>205665</v>
      </c>
      <c r="N823" s="10">
        <v>75000</v>
      </c>
      <c r="O82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280665</v>
      </c>
      <c r="P823" s="10">
        <v>0</v>
      </c>
      <c r="Q823" s="10">
        <v>51416</v>
      </c>
      <c r="R823" s="10">
        <v>18750</v>
      </c>
      <c r="S823" s="10">
        <f>SUM(Table3[[#This Row],[2nd Apportionment A-G Access Grant Res. Code 7412, PCA 25580]:[2nd Apportionment A-G Learning Loss Mitigation Grant Res. Code 7413, PCA 25635]])</f>
        <v>70166</v>
      </c>
    </row>
    <row r="824" spans="1:19" x14ac:dyDescent="0.2">
      <c r="A824" s="14" t="s">
        <v>288</v>
      </c>
      <c r="B824" s="3" t="s">
        <v>289</v>
      </c>
      <c r="C824" s="3">
        <v>1</v>
      </c>
      <c r="D824" s="13" t="s">
        <v>4202</v>
      </c>
      <c r="E824" s="13" t="s">
        <v>290</v>
      </c>
      <c r="F824" s="13" t="s">
        <v>2710</v>
      </c>
      <c r="G824" s="3" t="s">
        <v>2727</v>
      </c>
      <c r="H824" s="12" t="s">
        <v>2728</v>
      </c>
      <c r="I824" s="15" t="s">
        <v>416</v>
      </c>
      <c r="J824" s="44" t="s">
        <v>2729</v>
      </c>
      <c r="K824" s="55" t="s">
        <v>2730</v>
      </c>
      <c r="L824" s="10">
        <v>90013</v>
      </c>
      <c r="M824" s="10">
        <v>0</v>
      </c>
      <c r="N824" s="10">
        <v>75000</v>
      </c>
      <c r="O82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165013</v>
      </c>
      <c r="P824" s="10">
        <v>22503</v>
      </c>
      <c r="Q824" s="10">
        <v>0</v>
      </c>
      <c r="R824" s="10">
        <v>18750</v>
      </c>
      <c r="S824" s="10">
        <f>SUM(Table3[[#This Row],[2nd Apportionment A-G Access Grant Res. Code 7412, PCA 25580]:[2nd Apportionment A-G Learning Loss Mitigation Grant Res. Code 7413, PCA 25635]])</f>
        <v>41253</v>
      </c>
    </row>
    <row r="825" spans="1:19" x14ac:dyDescent="0.2">
      <c r="A825" s="14" t="s">
        <v>288</v>
      </c>
      <c r="B825" s="3" t="s">
        <v>289</v>
      </c>
      <c r="C825" s="3">
        <v>1</v>
      </c>
      <c r="D825" s="13" t="s">
        <v>4203</v>
      </c>
      <c r="E825" s="13" t="s">
        <v>290</v>
      </c>
      <c r="F825" s="13" t="s">
        <v>291</v>
      </c>
      <c r="G825" s="3" t="s">
        <v>2731</v>
      </c>
      <c r="H825" s="12" t="s">
        <v>2732</v>
      </c>
      <c r="I825" s="15" t="s">
        <v>416</v>
      </c>
      <c r="J825" s="44" t="s">
        <v>2733</v>
      </c>
      <c r="K825" s="55" t="s">
        <v>2734</v>
      </c>
      <c r="L825" s="10">
        <v>0</v>
      </c>
      <c r="M825" s="10">
        <v>92121</v>
      </c>
      <c r="N825" s="10">
        <v>13689</v>
      </c>
      <c r="O82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105810</v>
      </c>
      <c r="P825" s="10">
        <v>0</v>
      </c>
      <c r="Q825" s="10">
        <v>23030</v>
      </c>
      <c r="R825" s="10">
        <v>3422</v>
      </c>
      <c r="S825" s="10">
        <f>SUM(Table3[[#This Row],[2nd Apportionment A-G Access Grant Res. Code 7412, PCA 25580]:[2nd Apportionment A-G Learning Loss Mitigation Grant Res. Code 7413, PCA 25635]])</f>
        <v>26452</v>
      </c>
    </row>
    <row r="826" spans="1:19" x14ac:dyDescent="0.2">
      <c r="A826" s="14" t="s">
        <v>288</v>
      </c>
      <c r="B826" s="3" t="s">
        <v>289</v>
      </c>
      <c r="C826" s="3">
        <v>1</v>
      </c>
      <c r="D826" s="13" t="s">
        <v>4204</v>
      </c>
      <c r="E826" s="13" t="s">
        <v>290</v>
      </c>
      <c r="F826" s="13" t="s">
        <v>2708</v>
      </c>
      <c r="G826" s="3" t="s">
        <v>2735</v>
      </c>
      <c r="H826" s="12" t="s">
        <v>2736</v>
      </c>
      <c r="I826" s="15" t="s">
        <v>416</v>
      </c>
      <c r="J826" s="44" t="s">
        <v>2737</v>
      </c>
      <c r="K826" s="55" t="s">
        <v>2738</v>
      </c>
      <c r="L826" s="10">
        <v>0</v>
      </c>
      <c r="M826" s="10">
        <v>28565</v>
      </c>
      <c r="N826" s="10">
        <v>4245</v>
      </c>
      <c r="O82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32810</v>
      </c>
      <c r="P826" s="10">
        <v>0</v>
      </c>
      <c r="Q826" s="10">
        <v>7141</v>
      </c>
      <c r="R826" s="10">
        <v>1061</v>
      </c>
      <c r="S826" s="10">
        <f>SUM(Table3[[#This Row],[2nd Apportionment A-G Access Grant Res. Code 7412, PCA 25580]:[2nd Apportionment A-G Learning Loss Mitigation Grant Res. Code 7413, PCA 25635]])</f>
        <v>8202</v>
      </c>
    </row>
    <row r="827" spans="1:19" x14ac:dyDescent="0.2">
      <c r="A827" s="14" t="s">
        <v>288</v>
      </c>
      <c r="B827" s="3" t="s">
        <v>289</v>
      </c>
      <c r="C827" s="3">
        <v>1</v>
      </c>
      <c r="D827" s="13" t="s">
        <v>4205</v>
      </c>
      <c r="E827" s="13" t="s">
        <v>290</v>
      </c>
      <c r="F827" s="13" t="s">
        <v>2702</v>
      </c>
      <c r="G827" s="3" t="s">
        <v>2739</v>
      </c>
      <c r="H827" s="12" t="s">
        <v>2740</v>
      </c>
      <c r="I827" s="15" t="s">
        <v>416</v>
      </c>
      <c r="J827" s="44" t="s">
        <v>2741</v>
      </c>
      <c r="K827" s="55" t="s">
        <v>2742</v>
      </c>
      <c r="L827" s="10">
        <v>0</v>
      </c>
      <c r="M827" s="10">
        <v>75000</v>
      </c>
      <c r="N827" s="10">
        <v>75000</v>
      </c>
      <c r="O82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27" s="10">
        <v>0</v>
      </c>
      <c r="Q827" s="10">
        <v>18750</v>
      </c>
      <c r="R827" s="10">
        <v>18750</v>
      </c>
      <c r="S827" s="10">
        <f>SUM(Table3[[#This Row],[2nd Apportionment A-G Access Grant Res. Code 7412, PCA 25580]:[2nd Apportionment A-G Learning Loss Mitigation Grant Res. Code 7413, PCA 25635]])</f>
        <v>37500</v>
      </c>
    </row>
    <row r="828" spans="1:19" x14ac:dyDescent="0.2">
      <c r="A828" s="14" t="s">
        <v>288</v>
      </c>
      <c r="B828" s="3" t="s">
        <v>289</v>
      </c>
      <c r="C828" s="3">
        <v>1</v>
      </c>
      <c r="D828" s="13" t="s">
        <v>4206</v>
      </c>
      <c r="E828" s="13" t="s">
        <v>290</v>
      </c>
      <c r="F828" s="13" t="s">
        <v>2710</v>
      </c>
      <c r="G828" s="3" t="s">
        <v>2743</v>
      </c>
      <c r="H828" s="12" t="s">
        <v>2744</v>
      </c>
      <c r="I828" s="15" t="s">
        <v>416</v>
      </c>
      <c r="J828" s="44" t="s">
        <v>2745</v>
      </c>
      <c r="K828" s="55" t="s">
        <v>2746</v>
      </c>
      <c r="L828" s="10">
        <v>0</v>
      </c>
      <c r="M828" s="10">
        <v>0</v>
      </c>
      <c r="N828" s="10">
        <v>75000</v>
      </c>
      <c r="O82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828" s="10">
        <v>0</v>
      </c>
      <c r="Q828" s="10">
        <v>0</v>
      </c>
      <c r="R828" s="10">
        <v>18750</v>
      </c>
      <c r="S828" s="10">
        <f>SUM(Table3[[#This Row],[2nd Apportionment A-G Access Grant Res. Code 7412, PCA 25580]:[2nd Apportionment A-G Learning Loss Mitigation Grant Res. Code 7413, PCA 25635]])</f>
        <v>18750</v>
      </c>
    </row>
    <row r="829" spans="1:19" x14ac:dyDescent="0.2">
      <c r="A829" s="14" t="s">
        <v>4207</v>
      </c>
      <c r="B829" s="3" t="s">
        <v>4208</v>
      </c>
      <c r="C829" s="3">
        <v>39</v>
      </c>
      <c r="D829" s="13" t="s">
        <v>4209</v>
      </c>
      <c r="E829" s="13" t="s">
        <v>2747</v>
      </c>
      <c r="F829" s="13" t="s">
        <v>2748</v>
      </c>
      <c r="G829" s="3" t="s">
        <v>10</v>
      </c>
      <c r="H829" s="12" t="s">
        <v>396</v>
      </c>
      <c r="I829" s="15" t="s">
        <v>396</v>
      </c>
      <c r="J829" s="44" t="s">
        <v>2748</v>
      </c>
      <c r="K829" s="55" t="s">
        <v>2749</v>
      </c>
      <c r="L829" s="10">
        <v>75000</v>
      </c>
      <c r="M829" s="10">
        <v>0</v>
      </c>
      <c r="N829" s="10">
        <v>75000</v>
      </c>
      <c r="O82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29" s="10">
        <v>18750</v>
      </c>
      <c r="Q829" s="10">
        <v>0</v>
      </c>
      <c r="R829" s="10">
        <v>18750</v>
      </c>
      <c r="S829" s="10">
        <f>SUM(Table3[[#This Row],[2nd Apportionment A-G Access Grant Res. Code 7412, PCA 25580]:[2nd Apportionment A-G Learning Loss Mitigation Grant Res. Code 7413, PCA 25635]])</f>
        <v>37500</v>
      </c>
    </row>
    <row r="830" spans="1:19" x14ac:dyDescent="0.2">
      <c r="A830" s="14" t="s">
        <v>4207</v>
      </c>
      <c r="B830" s="3" t="s">
        <v>4208</v>
      </c>
      <c r="C830" s="3">
        <v>39</v>
      </c>
      <c r="D830" s="13" t="s">
        <v>4210</v>
      </c>
      <c r="E830" s="13" t="s">
        <v>2747</v>
      </c>
      <c r="F830" s="13" t="s">
        <v>2750</v>
      </c>
      <c r="G830" s="3" t="s">
        <v>10</v>
      </c>
      <c r="H830" s="12" t="s">
        <v>396</v>
      </c>
      <c r="I830" s="15" t="s">
        <v>396</v>
      </c>
      <c r="J830" s="44" t="s">
        <v>2750</v>
      </c>
      <c r="K830" s="55" t="s">
        <v>2751</v>
      </c>
      <c r="L830" s="10">
        <v>138133</v>
      </c>
      <c r="M830" s="10">
        <v>0</v>
      </c>
      <c r="N830" s="10">
        <v>75000</v>
      </c>
      <c r="O83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213133</v>
      </c>
      <c r="P830" s="10">
        <v>34533</v>
      </c>
      <c r="Q830" s="10">
        <v>0</v>
      </c>
      <c r="R830" s="10">
        <v>18750</v>
      </c>
      <c r="S830" s="10">
        <f>SUM(Table3[[#This Row],[2nd Apportionment A-G Access Grant Res. Code 7412, PCA 25580]:[2nd Apportionment A-G Learning Loss Mitigation Grant Res. Code 7413, PCA 25635]])</f>
        <v>53283</v>
      </c>
    </row>
    <row r="831" spans="1:19" x14ac:dyDescent="0.2">
      <c r="A831" s="14" t="s">
        <v>4207</v>
      </c>
      <c r="B831" s="3" t="s">
        <v>4208</v>
      </c>
      <c r="C831" s="3">
        <v>39</v>
      </c>
      <c r="D831" s="13" t="s">
        <v>4211</v>
      </c>
      <c r="E831" s="13" t="s">
        <v>2747</v>
      </c>
      <c r="F831" s="13" t="s">
        <v>2752</v>
      </c>
      <c r="G831" s="3" t="s">
        <v>10</v>
      </c>
      <c r="H831" s="12" t="s">
        <v>396</v>
      </c>
      <c r="I831" s="15" t="s">
        <v>396</v>
      </c>
      <c r="J831" s="44" t="s">
        <v>2752</v>
      </c>
      <c r="K831" s="55" t="s">
        <v>2753</v>
      </c>
      <c r="L831" s="10">
        <v>481202</v>
      </c>
      <c r="M831" s="10">
        <v>0</v>
      </c>
      <c r="N831" s="10">
        <v>180401</v>
      </c>
      <c r="O83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661603</v>
      </c>
      <c r="P831" s="10">
        <v>120300</v>
      </c>
      <c r="Q831" s="10">
        <v>0</v>
      </c>
      <c r="R831" s="10">
        <v>45100</v>
      </c>
      <c r="S831" s="10">
        <f>SUM(Table3[[#This Row],[2nd Apportionment A-G Access Grant Res. Code 7412, PCA 25580]:[2nd Apportionment A-G Learning Loss Mitigation Grant Res. Code 7413, PCA 25635]])</f>
        <v>165400</v>
      </c>
    </row>
    <row r="832" spans="1:19" x14ac:dyDescent="0.2">
      <c r="A832" s="14" t="s">
        <v>4207</v>
      </c>
      <c r="B832" s="3" t="s">
        <v>4208</v>
      </c>
      <c r="C832" s="3">
        <v>39</v>
      </c>
      <c r="D832" s="13" t="s">
        <v>4212</v>
      </c>
      <c r="E832" s="13" t="s">
        <v>2747</v>
      </c>
      <c r="F832" s="13" t="s">
        <v>2754</v>
      </c>
      <c r="G832" s="3" t="s">
        <v>10</v>
      </c>
      <c r="H832" s="12" t="s">
        <v>396</v>
      </c>
      <c r="I832" s="15" t="s">
        <v>396</v>
      </c>
      <c r="J832" s="44" t="s">
        <v>2754</v>
      </c>
      <c r="K832" s="55" t="s">
        <v>2755</v>
      </c>
      <c r="L832" s="10">
        <v>1846402</v>
      </c>
      <c r="M832" s="10">
        <v>0</v>
      </c>
      <c r="N832" s="10">
        <v>692208</v>
      </c>
      <c r="O83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2538610</v>
      </c>
      <c r="P832" s="10">
        <v>461600</v>
      </c>
      <c r="Q832" s="10">
        <v>0</v>
      </c>
      <c r="R832" s="10">
        <v>173052</v>
      </c>
      <c r="S832" s="10">
        <f>SUM(Table3[[#This Row],[2nd Apportionment A-G Access Grant Res. Code 7412, PCA 25580]:[2nd Apportionment A-G Learning Loss Mitigation Grant Res. Code 7413, PCA 25635]])</f>
        <v>634652</v>
      </c>
    </row>
    <row r="833" spans="1:19" x14ac:dyDescent="0.2">
      <c r="A833" s="14" t="s">
        <v>4207</v>
      </c>
      <c r="B833" s="3" t="s">
        <v>4208</v>
      </c>
      <c r="C833" s="3">
        <v>39</v>
      </c>
      <c r="D833" s="13" t="s">
        <v>4213</v>
      </c>
      <c r="E833" s="13" t="s">
        <v>2747</v>
      </c>
      <c r="F833" s="13" t="s">
        <v>2756</v>
      </c>
      <c r="G833" s="3" t="s">
        <v>10</v>
      </c>
      <c r="H833" s="12" t="s">
        <v>396</v>
      </c>
      <c r="I833" s="15" t="s">
        <v>396</v>
      </c>
      <c r="J833" s="44" t="s">
        <v>2756</v>
      </c>
      <c r="K833" s="55" t="s">
        <v>2757</v>
      </c>
      <c r="L833" s="10">
        <v>58027</v>
      </c>
      <c r="M833" s="10">
        <v>0</v>
      </c>
      <c r="N833" s="10">
        <v>21754</v>
      </c>
      <c r="O83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79781</v>
      </c>
      <c r="P833" s="10">
        <v>14507</v>
      </c>
      <c r="Q833" s="10">
        <v>0</v>
      </c>
      <c r="R833" s="10">
        <v>5438</v>
      </c>
      <c r="S833" s="10">
        <f>SUM(Table3[[#This Row],[2nd Apportionment A-G Access Grant Res. Code 7412, PCA 25580]:[2nd Apportionment A-G Learning Loss Mitigation Grant Res. Code 7413, PCA 25635]])</f>
        <v>19945</v>
      </c>
    </row>
    <row r="834" spans="1:19" x14ac:dyDescent="0.2">
      <c r="A834" s="14" t="s">
        <v>4207</v>
      </c>
      <c r="B834" s="3" t="s">
        <v>4208</v>
      </c>
      <c r="C834" s="3">
        <v>39</v>
      </c>
      <c r="D834" s="13" t="s">
        <v>4214</v>
      </c>
      <c r="E834" s="13" t="s">
        <v>2747</v>
      </c>
      <c r="F834" s="13" t="s">
        <v>2758</v>
      </c>
      <c r="G834" s="3" t="s">
        <v>10</v>
      </c>
      <c r="H834" s="12" t="s">
        <v>396</v>
      </c>
      <c r="I834" s="15" t="s">
        <v>396</v>
      </c>
      <c r="J834" s="44" t="s">
        <v>2758</v>
      </c>
      <c r="K834" s="55" t="s">
        <v>2759</v>
      </c>
      <c r="L834" s="10">
        <v>75000</v>
      </c>
      <c r="M834" s="10">
        <v>0</v>
      </c>
      <c r="N834" s="10">
        <v>75000</v>
      </c>
      <c r="O83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34" s="10">
        <v>18750</v>
      </c>
      <c r="Q834" s="10">
        <v>0</v>
      </c>
      <c r="R834" s="10">
        <v>18750</v>
      </c>
      <c r="S834" s="10">
        <f>SUM(Table3[[#This Row],[2nd Apportionment A-G Access Grant Res. Code 7412, PCA 25580]:[2nd Apportionment A-G Learning Loss Mitigation Grant Res. Code 7413, PCA 25635]])</f>
        <v>37500</v>
      </c>
    </row>
    <row r="835" spans="1:19" x14ac:dyDescent="0.2">
      <c r="A835" s="14" t="s">
        <v>4207</v>
      </c>
      <c r="B835" s="3" t="s">
        <v>4208</v>
      </c>
      <c r="C835" s="3">
        <v>39</v>
      </c>
      <c r="D835" s="13" t="s">
        <v>4215</v>
      </c>
      <c r="E835" s="13" t="s">
        <v>2747</v>
      </c>
      <c r="F835" s="13" t="s">
        <v>2760</v>
      </c>
      <c r="G835" s="3" t="s">
        <v>10</v>
      </c>
      <c r="H835" s="12" t="s">
        <v>396</v>
      </c>
      <c r="I835" s="15" t="s">
        <v>396</v>
      </c>
      <c r="J835" s="44" t="s">
        <v>2760</v>
      </c>
      <c r="K835" s="55" t="s">
        <v>2761</v>
      </c>
      <c r="L835" s="10">
        <v>852577</v>
      </c>
      <c r="M835" s="10">
        <v>0</v>
      </c>
      <c r="N835" s="10">
        <v>319628</v>
      </c>
      <c r="O83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1172205</v>
      </c>
      <c r="P835" s="10">
        <v>213144</v>
      </c>
      <c r="Q835" s="10">
        <v>0</v>
      </c>
      <c r="R835" s="10">
        <v>79907</v>
      </c>
      <c r="S835" s="10">
        <f>SUM(Table3[[#This Row],[2nd Apportionment A-G Access Grant Res. Code 7412, PCA 25580]:[2nd Apportionment A-G Learning Loss Mitigation Grant Res. Code 7413, PCA 25635]])</f>
        <v>293051</v>
      </c>
    </row>
    <row r="836" spans="1:19" x14ac:dyDescent="0.2">
      <c r="A836" s="14" t="s">
        <v>4207</v>
      </c>
      <c r="B836" s="3" t="s">
        <v>4208</v>
      </c>
      <c r="C836" s="3">
        <v>39</v>
      </c>
      <c r="D836" s="13" t="s">
        <v>4216</v>
      </c>
      <c r="E836" s="13" t="s">
        <v>2747</v>
      </c>
      <c r="F836" s="13" t="s">
        <v>2762</v>
      </c>
      <c r="G836" s="3" t="s">
        <v>2763</v>
      </c>
      <c r="H836" s="12" t="s">
        <v>2764</v>
      </c>
      <c r="I836" s="15" t="s">
        <v>416</v>
      </c>
      <c r="J836" s="44" t="s">
        <v>2765</v>
      </c>
      <c r="K836" s="55" t="s">
        <v>2766</v>
      </c>
      <c r="L836" s="10">
        <v>18399</v>
      </c>
      <c r="M836" s="10">
        <v>0</v>
      </c>
      <c r="N836" s="10">
        <v>6898</v>
      </c>
      <c r="O83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25297</v>
      </c>
      <c r="P836" s="10">
        <v>4600</v>
      </c>
      <c r="Q836" s="10">
        <v>0</v>
      </c>
      <c r="R836" s="10">
        <v>1724</v>
      </c>
      <c r="S836" s="10">
        <f>SUM(Table3[[#This Row],[2nd Apportionment A-G Access Grant Res. Code 7412, PCA 25580]:[2nd Apportionment A-G Learning Loss Mitigation Grant Res. Code 7413, PCA 25635]])</f>
        <v>6324</v>
      </c>
    </row>
    <row r="837" spans="1:19" x14ac:dyDescent="0.2">
      <c r="A837" s="14" t="s">
        <v>4207</v>
      </c>
      <c r="B837" s="3" t="s">
        <v>4208</v>
      </c>
      <c r="C837" s="3">
        <v>39</v>
      </c>
      <c r="D837" s="13" t="s">
        <v>4217</v>
      </c>
      <c r="E837" s="13" t="s">
        <v>2747</v>
      </c>
      <c r="F837" s="13" t="s">
        <v>2767</v>
      </c>
      <c r="G837" s="3" t="s">
        <v>2768</v>
      </c>
      <c r="H837" s="12" t="s">
        <v>2769</v>
      </c>
      <c r="I837" s="15" t="s">
        <v>412</v>
      </c>
      <c r="J837" s="44" t="s">
        <v>2767</v>
      </c>
      <c r="K837" s="55" t="s">
        <v>2770</v>
      </c>
      <c r="L837" s="10">
        <v>0</v>
      </c>
      <c r="M837" s="10">
        <v>115687</v>
      </c>
      <c r="N837" s="10">
        <v>17191</v>
      </c>
      <c r="O83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132878</v>
      </c>
      <c r="P837" s="10">
        <v>0</v>
      </c>
      <c r="Q837" s="10">
        <v>28922</v>
      </c>
      <c r="R837" s="10">
        <v>4298</v>
      </c>
      <c r="S837" s="10">
        <f>SUM(Table3[[#This Row],[2nd Apportionment A-G Access Grant Res. Code 7412, PCA 25580]:[2nd Apportionment A-G Learning Loss Mitigation Grant Res. Code 7413, PCA 25635]])</f>
        <v>33220</v>
      </c>
    </row>
    <row r="838" spans="1:19" x14ac:dyDescent="0.2">
      <c r="A838" s="14" t="s">
        <v>4207</v>
      </c>
      <c r="B838" s="3" t="s">
        <v>4208</v>
      </c>
      <c r="C838" s="3">
        <v>39</v>
      </c>
      <c r="D838" s="13" t="s">
        <v>4218</v>
      </c>
      <c r="E838" s="13" t="s">
        <v>2747</v>
      </c>
      <c r="F838" s="13" t="s">
        <v>2762</v>
      </c>
      <c r="G838" s="3" t="s">
        <v>2771</v>
      </c>
      <c r="H838" s="12" t="s">
        <v>2772</v>
      </c>
      <c r="I838" s="15" t="s">
        <v>416</v>
      </c>
      <c r="J838" s="44" t="s">
        <v>2773</v>
      </c>
      <c r="K838" s="55" t="s">
        <v>2774</v>
      </c>
      <c r="L838" s="10">
        <v>6227</v>
      </c>
      <c r="M838" s="10">
        <v>0</v>
      </c>
      <c r="N838" s="10">
        <v>2335</v>
      </c>
      <c r="O83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8562</v>
      </c>
      <c r="P838" s="10">
        <v>1557</v>
      </c>
      <c r="Q838" s="10">
        <v>0</v>
      </c>
      <c r="R838" s="10">
        <v>584</v>
      </c>
      <c r="S838" s="10">
        <f>SUM(Table3[[#This Row],[2nd Apportionment A-G Access Grant Res. Code 7412, PCA 25580]:[2nd Apportionment A-G Learning Loss Mitigation Grant Res. Code 7413, PCA 25635]])</f>
        <v>2141</v>
      </c>
    </row>
    <row r="839" spans="1:19" x14ac:dyDescent="0.2">
      <c r="A839" s="14" t="s">
        <v>4207</v>
      </c>
      <c r="B839" s="3" t="s">
        <v>4208</v>
      </c>
      <c r="C839" s="3">
        <v>39</v>
      </c>
      <c r="D839" s="13" t="s">
        <v>4219</v>
      </c>
      <c r="E839" s="13" t="s">
        <v>2747</v>
      </c>
      <c r="F839" s="13" t="s">
        <v>2762</v>
      </c>
      <c r="G839" s="3" t="s">
        <v>2775</v>
      </c>
      <c r="H839" s="12" t="s">
        <v>2776</v>
      </c>
      <c r="I839" s="15" t="s">
        <v>416</v>
      </c>
      <c r="J839" s="44" t="s">
        <v>2777</v>
      </c>
      <c r="K839" s="55" t="s">
        <v>2778</v>
      </c>
      <c r="L839" s="10">
        <v>1981</v>
      </c>
      <c r="M839" s="10">
        <v>0</v>
      </c>
      <c r="N839" s="10">
        <v>743</v>
      </c>
      <c r="O83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2724</v>
      </c>
      <c r="P839" s="10">
        <v>495</v>
      </c>
      <c r="Q839" s="10">
        <v>0</v>
      </c>
      <c r="R839" s="10">
        <v>186</v>
      </c>
      <c r="S839" s="10">
        <f>SUM(Table3[[#This Row],[2nd Apportionment A-G Access Grant Res. Code 7412, PCA 25580]:[2nd Apportionment A-G Learning Loss Mitigation Grant Res. Code 7413, PCA 25635]])</f>
        <v>681</v>
      </c>
    </row>
    <row r="840" spans="1:19" x14ac:dyDescent="0.2">
      <c r="A840" s="14" t="s">
        <v>4207</v>
      </c>
      <c r="B840" s="3" t="s">
        <v>4208</v>
      </c>
      <c r="C840" s="3">
        <v>39</v>
      </c>
      <c r="D840" s="13" t="s">
        <v>4220</v>
      </c>
      <c r="E840" s="13" t="s">
        <v>2747</v>
      </c>
      <c r="F840" s="13" t="s">
        <v>2762</v>
      </c>
      <c r="G840" s="3" t="s">
        <v>2779</v>
      </c>
      <c r="H840" s="12" t="s">
        <v>2780</v>
      </c>
      <c r="I840" s="15" t="s">
        <v>416</v>
      </c>
      <c r="J840" s="44" t="s">
        <v>2781</v>
      </c>
      <c r="K840" s="55" t="s">
        <v>2782</v>
      </c>
      <c r="L840" s="10">
        <v>5095</v>
      </c>
      <c r="M840" s="10">
        <v>0</v>
      </c>
      <c r="N840" s="10">
        <v>1910</v>
      </c>
      <c r="O84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7005</v>
      </c>
      <c r="P840" s="10">
        <v>1274</v>
      </c>
      <c r="Q840" s="10">
        <v>0</v>
      </c>
      <c r="R840" s="10">
        <v>477</v>
      </c>
      <c r="S840" s="10">
        <f>SUM(Table3[[#This Row],[2nd Apportionment A-G Access Grant Res. Code 7412, PCA 25580]:[2nd Apportionment A-G Learning Loss Mitigation Grant Res. Code 7413, PCA 25635]])</f>
        <v>1751</v>
      </c>
    </row>
    <row r="841" spans="1:19" x14ac:dyDescent="0.2">
      <c r="A841" s="14" t="s">
        <v>4207</v>
      </c>
      <c r="B841" s="3" t="s">
        <v>4208</v>
      </c>
      <c r="C841" s="3">
        <v>39</v>
      </c>
      <c r="D841" s="13" t="s">
        <v>4221</v>
      </c>
      <c r="E841" s="13" t="s">
        <v>2747</v>
      </c>
      <c r="F841" s="13" t="s">
        <v>2783</v>
      </c>
      <c r="G841" s="3" t="s">
        <v>2784</v>
      </c>
      <c r="H841" s="12" t="s">
        <v>2785</v>
      </c>
      <c r="I841" s="15" t="s">
        <v>416</v>
      </c>
      <c r="J841" s="44" t="s">
        <v>2786</v>
      </c>
      <c r="K841" s="55" t="s">
        <v>2787</v>
      </c>
      <c r="L841" s="10">
        <v>75000</v>
      </c>
      <c r="M841" s="10">
        <v>0</v>
      </c>
      <c r="N841" s="10">
        <v>75000</v>
      </c>
      <c r="O84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41" s="10">
        <v>18750</v>
      </c>
      <c r="Q841" s="10">
        <v>0</v>
      </c>
      <c r="R841" s="10">
        <v>18750</v>
      </c>
      <c r="S841" s="10">
        <f>SUM(Table3[[#This Row],[2nd Apportionment A-G Access Grant Res. Code 7412, PCA 25580]:[2nd Apportionment A-G Learning Loss Mitigation Grant Res. Code 7413, PCA 25635]])</f>
        <v>37500</v>
      </c>
    </row>
    <row r="842" spans="1:19" x14ac:dyDescent="0.2">
      <c r="A842" s="14" t="s">
        <v>4207</v>
      </c>
      <c r="B842" s="3" t="s">
        <v>4208</v>
      </c>
      <c r="C842" s="3">
        <v>39</v>
      </c>
      <c r="D842" s="13" t="s">
        <v>4222</v>
      </c>
      <c r="E842" s="13" t="s">
        <v>2747</v>
      </c>
      <c r="F842" s="13" t="s">
        <v>2788</v>
      </c>
      <c r="G842" s="3" t="s">
        <v>2789</v>
      </c>
      <c r="H842" s="12" t="s">
        <v>2790</v>
      </c>
      <c r="I842" s="15" t="s">
        <v>416</v>
      </c>
      <c r="J842" s="44" t="s">
        <v>2791</v>
      </c>
      <c r="K842" s="55" t="s">
        <v>2792</v>
      </c>
      <c r="L842" s="10">
        <v>75000</v>
      </c>
      <c r="M842" s="10">
        <v>0</v>
      </c>
      <c r="N842" s="10">
        <v>75000</v>
      </c>
      <c r="O84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42" s="10">
        <v>18750</v>
      </c>
      <c r="Q842" s="10">
        <v>0</v>
      </c>
      <c r="R842" s="10">
        <v>18750</v>
      </c>
      <c r="S842" s="10">
        <f>SUM(Table3[[#This Row],[2nd Apportionment A-G Access Grant Res. Code 7412, PCA 25580]:[2nd Apportionment A-G Learning Loss Mitigation Grant Res. Code 7413, PCA 25635]])</f>
        <v>37500</v>
      </c>
    </row>
    <row r="843" spans="1:19" x14ac:dyDescent="0.2">
      <c r="A843" s="14" t="s">
        <v>4207</v>
      </c>
      <c r="B843" s="3" t="s">
        <v>4208</v>
      </c>
      <c r="C843" s="3">
        <v>39</v>
      </c>
      <c r="D843" s="13" t="s">
        <v>4223</v>
      </c>
      <c r="E843" s="13" t="s">
        <v>2747</v>
      </c>
      <c r="F843" s="13" t="s">
        <v>2793</v>
      </c>
      <c r="G843" s="3" t="s">
        <v>2794</v>
      </c>
      <c r="H843" s="12" t="s">
        <v>2795</v>
      </c>
      <c r="I843" s="15" t="s">
        <v>416</v>
      </c>
      <c r="J843" s="44" t="s">
        <v>2796</v>
      </c>
      <c r="K843" s="55" t="s">
        <v>2797</v>
      </c>
      <c r="L843" s="10">
        <v>1698</v>
      </c>
      <c r="M843" s="10">
        <v>0</v>
      </c>
      <c r="N843" s="10">
        <v>637</v>
      </c>
      <c r="O84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2335</v>
      </c>
      <c r="P843" s="10">
        <v>424</v>
      </c>
      <c r="Q843" s="10">
        <v>0</v>
      </c>
      <c r="R843" s="10">
        <v>159</v>
      </c>
      <c r="S843" s="10">
        <f>SUM(Table3[[#This Row],[2nd Apportionment A-G Access Grant Res. Code 7412, PCA 25580]:[2nd Apportionment A-G Learning Loss Mitigation Grant Res. Code 7413, PCA 25635]])</f>
        <v>583</v>
      </c>
    </row>
    <row r="844" spans="1:19" x14ac:dyDescent="0.2">
      <c r="A844" s="14" t="s">
        <v>4207</v>
      </c>
      <c r="B844" s="3" t="s">
        <v>4208</v>
      </c>
      <c r="C844" s="3">
        <v>39</v>
      </c>
      <c r="D844" s="13" t="s">
        <v>4224</v>
      </c>
      <c r="E844" s="13" t="s">
        <v>2747</v>
      </c>
      <c r="F844" s="13" t="s">
        <v>2798</v>
      </c>
      <c r="G844" s="3" t="s">
        <v>2799</v>
      </c>
      <c r="H844" s="12" t="s">
        <v>2800</v>
      </c>
      <c r="I844" s="15" t="s">
        <v>416</v>
      </c>
      <c r="J844" s="44" t="s">
        <v>2801</v>
      </c>
      <c r="K844" s="55" t="s">
        <v>2802</v>
      </c>
      <c r="L844" s="10">
        <v>19248</v>
      </c>
      <c r="M844" s="10">
        <v>0</v>
      </c>
      <c r="N844" s="10">
        <v>7216</v>
      </c>
      <c r="O84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26464</v>
      </c>
      <c r="P844" s="10">
        <v>4812</v>
      </c>
      <c r="Q844" s="10">
        <v>0</v>
      </c>
      <c r="R844" s="10">
        <v>1804</v>
      </c>
      <c r="S844" s="10">
        <f>SUM(Table3[[#This Row],[2nd Apportionment A-G Access Grant Res. Code 7412, PCA 25580]:[2nd Apportionment A-G Learning Loss Mitigation Grant Res. Code 7413, PCA 25635]])</f>
        <v>6616</v>
      </c>
    </row>
    <row r="845" spans="1:19" ht="30" x14ac:dyDescent="0.2">
      <c r="A845" s="14" t="s">
        <v>4207</v>
      </c>
      <c r="B845" s="3" t="s">
        <v>4208</v>
      </c>
      <c r="C845" s="3">
        <v>39</v>
      </c>
      <c r="D845" s="13" t="s">
        <v>4225</v>
      </c>
      <c r="E845" s="13" t="s">
        <v>2747</v>
      </c>
      <c r="F845" s="13" t="s">
        <v>2758</v>
      </c>
      <c r="G845" s="3" t="s">
        <v>2803</v>
      </c>
      <c r="H845" s="12" t="s">
        <v>2804</v>
      </c>
      <c r="I845" s="15" t="s">
        <v>416</v>
      </c>
      <c r="J845" s="44" t="s">
        <v>2805</v>
      </c>
      <c r="K845" s="55" t="s">
        <v>2806</v>
      </c>
      <c r="L845" s="10">
        <v>2831</v>
      </c>
      <c r="M845" s="10">
        <v>0</v>
      </c>
      <c r="N845" s="10">
        <v>1061</v>
      </c>
      <c r="O84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3892</v>
      </c>
      <c r="P845" s="10">
        <v>708</v>
      </c>
      <c r="Q845" s="10">
        <v>0</v>
      </c>
      <c r="R845" s="10">
        <v>265</v>
      </c>
      <c r="S845" s="10">
        <f>SUM(Table3[[#This Row],[2nd Apportionment A-G Access Grant Res. Code 7412, PCA 25580]:[2nd Apportionment A-G Learning Loss Mitigation Grant Res. Code 7413, PCA 25635]])</f>
        <v>973</v>
      </c>
    </row>
    <row r="846" spans="1:19" x14ac:dyDescent="0.2">
      <c r="A846" s="14" t="s">
        <v>293</v>
      </c>
      <c r="B846" s="3" t="s">
        <v>294</v>
      </c>
      <c r="C846" s="3">
        <v>3</v>
      </c>
      <c r="D846" s="13" t="s">
        <v>4226</v>
      </c>
      <c r="E846" s="13" t="s">
        <v>295</v>
      </c>
      <c r="F846" s="13" t="s">
        <v>2807</v>
      </c>
      <c r="G846" s="3" t="s">
        <v>10</v>
      </c>
      <c r="H846" s="12" t="s">
        <v>396</v>
      </c>
      <c r="I846" s="15" t="s">
        <v>396</v>
      </c>
      <c r="J846" s="44" t="s">
        <v>2807</v>
      </c>
      <c r="K846" s="55" t="s">
        <v>2808</v>
      </c>
      <c r="L846" s="10">
        <v>134737</v>
      </c>
      <c r="M846" s="10">
        <v>0</v>
      </c>
      <c r="N846" s="10">
        <v>75000</v>
      </c>
      <c r="O84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209737</v>
      </c>
      <c r="P846" s="10">
        <v>33684</v>
      </c>
      <c r="Q846" s="10">
        <v>0</v>
      </c>
      <c r="R846" s="10">
        <v>18750</v>
      </c>
      <c r="S846" s="10">
        <f>SUM(Table3[[#This Row],[2nd Apportionment A-G Access Grant Res. Code 7412, PCA 25580]:[2nd Apportionment A-G Learning Loss Mitigation Grant Res. Code 7413, PCA 25635]])</f>
        <v>52434</v>
      </c>
    </row>
    <row r="847" spans="1:19" x14ac:dyDescent="0.2">
      <c r="A847" s="14" t="s">
        <v>293</v>
      </c>
      <c r="B847" s="3" t="s">
        <v>294</v>
      </c>
      <c r="C847" s="3">
        <v>3</v>
      </c>
      <c r="D847" s="13" t="s">
        <v>4227</v>
      </c>
      <c r="E847" s="13" t="s">
        <v>295</v>
      </c>
      <c r="F847" s="13" t="s">
        <v>2809</v>
      </c>
      <c r="G847" s="3" t="s">
        <v>10</v>
      </c>
      <c r="H847" s="12" t="s">
        <v>396</v>
      </c>
      <c r="I847" s="15" t="s">
        <v>396</v>
      </c>
      <c r="J847" s="44" t="s">
        <v>2809</v>
      </c>
      <c r="K847" s="55" t="s">
        <v>2810</v>
      </c>
      <c r="L847" s="10">
        <v>657832</v>
      </c>
      <c r="M847" s="10">
        <v>0</v>
      </c>
      <c r="N847" s="10">
        <v>246618</v>
      </c>
      <c r="O84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904450</v>
      </c>
      <c r="P847" s="10">
        <v>164458</v>
      </c>
      <c r="Q847" s="10">
        <v>0</v>
      </c>
      <c r="R847" s="10">
        <v>61654</v>
      </c>
      <c r="S847" s="10">
        <f>SUM(Table3[[#This Row],[2nd Apportionment A-G Access Grant Res. Code 7412, PCA 25580]:[2nd Apportionment A-G Learning Loss Mitigation Grant Res. Code 7413, PCA 25635]])</f>
        <v>226112</v>
      </c>
    </row>
    <row r="848" spans="1:19" x14ac:dyDescent="0.2">
      <c r="A848" s="14" t="s">
        <v>293</v>
      </c>
      <c r="B848" s="3" t="s">
        <v>294</v>
      </c>
      <c r="C848" s="3">
        <v>3</v>
      </c>
      <c r="D848" s="13" t="s">
        <v>4228</v>
      </c>
      <c r="E848" s="13" t="s">
        <v>295</v>
      </c>
      <c r="F848" s="13" t="s">
        <v>296</v>
      </c>
      <c r="G848" s="3" t="s">
        <v>10</v>
      </c>
      <c r="H848" s="12" t="s">
        <v>396</v>
      </c>
      <c r="I848" s="15" t="s">
        <v>396</v>
      </c>
      <c r="J848" s="44" t="s">
        <v>296</v>
      </c>
      <c r="K848" s="55" t="s">
        <v>297</v>
      </c>
      <c r="L848" s="10">
        <v>3062145</v>
      </c>
      <c r="M848" s="10">
        <v>0</v>
      </c>
      <c r="N848" s="10">
        <v>1147985</v>
      </c>
      <c r="O84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4210130</v>
      </c>
      <c r="P848" s="10">
        <v>765536</v>
      </c>
      <c r="Q848" s="10">
        <v>0</v>
      </c>
      <c r="R848" s="10">
        <v>286996</v>
      </c>
      <c r="S848" s="10">
        <f>SUM(Table3[[#This Row],[2nd Apportionment A-G Access Grant Res. Code 7412, PCA 25580]:[2nd Apportionment A-G Learning Loss Mitigation Grant Res. Code 7413, PCA 25635]])</f>
        <v>1052532</v>
      </c>
    </row>
    <row r="849" spans="1:19" x14ac:dyDescent="0.2">
      <c r="A849" s="14" t="s">
        <v>293</v>
      </c>
      <c r="B849" s="3" t="s">
        <v>294</v>
      </c>
      <c r="C849" s="3">
        <v>3</v>
      </c>
      <c r="D849" s="13" t="s">
        <v>4229</v>
      </c>
      <c r="E849" s="13" t="s">
        <v>295</v>
      </c>
      <c r="F849" s="13" t="s">
        <v>298</v>
      </c>
      <c r="G849" s="3" t="s">
        <v>10</v>
      </c>
      <c r="H849" s="12" t="s">
        <v>396</v>
      </c>
      <c r="I849" s="15" t="s">
        <v>396</v>
      </c>
      <c r="J849" s="44" t="s">
        <v>298</v>
      </c>
      <c r="K849" s="55" t="s">
        <v>299</v>
      </c>
      <c r="L849" s="10">
        <v>0</v>
      </c>
      <c r="M849" s="10">
        <v>1220424</v>
      </c>
      <c r="N849" s="10">
        <v>181356</v>
      </c>
      <c r="O84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1401780</v>
      </c>
      <c r="P849" s="10">
        <v>0</v>
      </c>
      <c r="Q849" s="10">
        <v>305106</v>
      </c>
      <c r="R849" s="10">
        <v>45339</v>
      </c>
      <c r="S849" s="10">
        <f>SUM(Table3[[#This Row],[2nd Apportionment A-G Access Grant Res. Code 7412, PCA 25580]:[2nd Apportionment A-G Learning Loss Mitigation Grant Res. Code 7413, PCA 25635]])</f>
        <v>350445</v>
      </c>
    </row>
    <row r="850" spans="1:19" x14ac:dyDescent="0.2">
      <c r="A850" s="14" t="s">
        <v>293</v>
      </c>
      <c r="B850" s="3" t="s">
        <v>294</v>
      </c>
      <c r="C850" s="3">
        <v>3</v>
      </c>
      <c r="D850" s="13" t="s">
        <v>4230</v>
      </c>
      <c r="E850" s="13" t="s">
        <v>295</v>
      </c>
      <c r="F850" s="13" t="s">
        <v>2811</v>
      </c>
      <c r="G850" s="3" t="s">
        <v>10</v>
      </c>
      <c r="H850" s="12" t="s">
        <v>396</v>
      </c>
      <c r="I850" s="15" t="s">
        <v>396</v>
      </c>
      <c r="J850" s="44" t="s">
        <v>2811</v>
      </c>
      <c r="K850" s="55" t="s">
        <v>2812</v>
      </c>
      <c r="L850" s="10">
        <v>606598</v>
      </c>
      <c r="M850" s="10">
        <v>0</v>
      </c>
      <c r="N850" s="10">
        <v>227411</v>
      </c>
      <c r="O85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834009</v>
      </c>
      <c r="P850" s="10">
        <v>151649</v>
      </c>
      <c r="Q850" s="10">
        <v>0</v>
      </c>
      <c r="R850" s="10">
        <v>56853</v>
      </c>
      <c r="S850" s="10">
        <f>SUM(Table3[[#This Row],[2nd Apportionment A-G Access Grant Res. Code 7412, PCA 25580]:[2nd Apportionment A-G Learning Loss Mitigation Grant Res. Code 7413, PCA 25635]])</f>
        <v>208502</v>
      </c>
    </row>
    <row r="851" spans="1:19" x14ac:dyDescent="0.2">
      <c r="A851" s="14" t="s">
        <v>293</v>
      </c>
      <c r="B851" s="3" t="s">
        <v>294</v>
      </c>
      <c r="C851" s="3">
        <v>3</v>
      </c>
      <c r="D851" s="13" t="s">
        <v>4231</v>
      </c>
      <c r="E851" s="13" t="s">
        <v>295</v>
      </c>
      <c r="F851" s="13" t="s">
        <v>2813</v>
      </c>
      <c r="G851" s="3" t="s">
        <v>10</v>
      </c>
      <c r="H851" s="12" t="s">
        <v>396</v>
      </c>
      <c r="I851" s="15" t="s">
        <v>396</v>
      </c>
      <c r="J851" s="44" t="s">
        <v>2813</v>
      </c>
      <c r="K851" s="55" t="s">
        <v>2814</v>
      </c>
      <c r="L851" s="10">
        <v>0</v>
      </c>
      <c r="M851" s="10">
        <v>135682</v>
      </c>
      <c r="N851" s="10">
        <v>20162</v>
      </c>
      <c r="O85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155844</v>
      </c>
      <c r="P851" s="10">
        <v>0</v>
      </c>
      <c r="Q851" s="10">
        <v>33920</v>
      </c>
      <c r="R851" s="10">
        <v>5040</v>
      </c>
      <c r="S851" s="10">
        <f>SUM(Table3[[#This Row],[2nd Apportionment A-G Access Grant Res. Code 7412, PCA 25580]:[2nd Apportionment A-G Learning Loss Mitigation Grant Res. Code 7413, PCA 25635]])</f>
        <v>38960</v>
      </c>
    </row>
    <row r="852" spans="1:19" x14ac:dyDescent="0.2">
      <c r="A852" s="14" t="s">
        <v>293</v>
      </c>
      <c r="B852" s="3" t="s">
        <v>294</v>
      </c>
      <c r="C852" s="3">
        <v>3</v>
      </c>
      <c r="D852" s="13" t="s">
        <v>4232</v>
      </c>
      <c r="E852" s="13" t="s">
        <v>295</v>
      </c>
      <c r="F852" s="13" t="s">
        <v>2815</v>
      </c>
      <c r="G852" s="3" t="s">
        <v>10</v>
      </c>
      <c r="H852" s="12" t="s">
        <v>396</v>
      </c>
      <c r="I852" s="15" t="s">
        <v>396</v>
      </c>
      <c r="J852" s="44" t="s">
        <v>2815</v>
      </c>
      <c r="K852" s="55" t="s">
        <v>2816</v>
      </c>
      <c r="L852" s="10">
        <v>290703</v>
      </c>
      <c r="M852" s="10">
        <v>0</v>
      </c>
      <c r="N852" s="10">
        <v>108983</v>
      </c>
      <c r="O85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399686</v>
      </c>
      <c r="P852" s="10">
        <v>72676</v>
      </c>
      <c r="Q852" s="10">
        <v>0</v>
      </c>
      <c r="R852" s="10">
        <v>27246</v>
      </c>
      <c r="S852" s="10">
        <f>SUM(Table3[[#This Row],[2nd Apportionment A-G Access Grant Res. Code 7412, PCA 25580]:[2nd Apportionment A-G Learning Loss Mitigation Grant Res. Code 7413, PCA 25635]])</f>
        <v>99922</v>
      </c>
    </row>
    <row r="853" spans="1:19" x14ac:dyDescent="0.2">
      <c r="A853" s="14" t="s">
        <v>293</v>
      </c>
      <c r="B853" s="3" t="s">
        <v>294</v>
      </c>
      <c r="C853" s="3">
        <v>3</v>
      </c>
      <c r="D853" s="13" t="s">
        <v>4233</v>
      </c>
      <c r="E853" s="13" t="s">
        <v>295</v>
      </c>
      <c r="F853" s="13" t="s">
        <v>2817</v>
      </c>
      <c r="G853" s="3" t="s">
        <v>10</v>
      </c>
      <c r="H853" s="12" t="s">
        <v>396</v>
      </c>
      <c r="I853" s="15" t="s">
        <v>396</v>
      </c>
      <c r="J853" s="44" t="s">
        <v>2817</v>
      </c>
      <c r="K853" s="55" t="s">
        <v>2818</v>
      </c>
      <c r="L853" s="10">
        <v>0</v>
      </c>
      <c r="M853" s="10">
        <v>486313</v>
      </c>
      <c r="N853" s="10">
        <v>72266</v>
      </c>
      <c r="O85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558579</v>
      </c>
      <c r="P853" s="10">
        <v>0</v>
      </c>
      <c r="Q853" s="10">
        <v>121578</v>
      </c>
      <c r="R853" s="10">
        <v>18066</v>
      </c>
      <c r="S853" s="10">
        <f>SUM(Table3[[#This Row],[2nd Apportionment A-G Access Grant Res. Code 7412, PCA 25580]:[2nd Apportionment A-G Learning Loss Mitigation Grant Res. Code 7413, PCA 25635]])</f>
        <v>139644</v>
      </c>
    </row>
    <row r="854" spans="1:19" x14ac:dyDescent="0.2">
      <c r="A854" s="14" t="s">
        <v>293</v>
      </c>
      <c r="B854" s="3" t="s">
        <v>294</v>
      </c>
      <c r="C854" s="3">
        <v>3</v>
      </c>
      <c r="D854" s="13" t="s">
        <v>4234</v>
      </c>
      <c r="E854" s="13" t="s">
        <v>295</v>
      </c>
      <c r="F854" s="13" t="s">
        <v>300</v>
      </c>
      <c r="G854" s="3" t="s">
        <v>10</v>
      </c>
      <c r="H854" s="12" t="s">
        <v>396</v>
      </c>
      <c r="I854" s="15" t="s">
        <v>396</v>
      </c>
      <c r="J854" s="44" t="s">
        <v>300</v>
      </c>
      <c r="K854" s="55" t="s">
        <v>301</v>
      </c>
      <c r="L854" s="10">
        <v>0</v>
      </c>
      <c r="M854" s="10">
        <v>279933</v>
      </c>
      <c r="N854" s="10">
        <v>41598</v>
      </c>
      <c r="O85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321531</v>
      </c>
      <c r="P854" s="10">
        <v>0</v>
      </c>
      <c r="Q854" s="10">
        <v>69983</v>
      </c>
      <c r="R854" s="10">
        <v>10399</v>
      </c>
      <c r="S854" s="10">
        <f>SUM(Table3[[#This Row],[2nd Apportionment A-G Access Grant Res. Code 7412, PCA 25580]:[2nd Apportionment A-G Learning Loss Mitigation Grant Res. Code 7413, PCA 25635]])</f>
        <v>80382</v>
      </c>
    </row>
    <row r="855" spans="1:19" x14ac:dyDescent="0.2">
      <c r="A855" s="14" t="s">
        <v>293</v>
      </c>
      <c r="B855" s="3" t="s">
        <v>294</v>
      </c>
      <c r="C855" s="3">
        <v>3</v>
      </c>
      <c r="D855" s="13" t="s">
        <v>4235</v>
      </c>
      <c r="E855" s="13" t="s">
        <v>295</v>
      </c>
      <c r="F855" s="13" t="s">
        <v>2819</v>
      </c>
      <c r="G855" s="3" t="s">
        <v>10</v>
      </c>
      <c r="H855" s="12" t="s">
        <v>396</v>
      </c>
      <c r="I855" s="15" t="s">
        <v>396</v>
      </c>
      <c r="J855" s="44" t="s">
        <v>2819</v>
      </c>
      <c r="K855" s="55" t="s">
        <v>2820</v>
      </c>
      <c r="L855" s="10">
        <v>1058079</v>
      </c>
      <c r="M855" s="10">
        <v>0</v>
      </c>
      <c r="N855" s="10">
        <v>396669</v>
      </c>
      <c r="O85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1454748</v>
      </c>
      <c r="P855" s="10">
        <v>264520</v>
      </c>
      <c r="Q855" s="10">
        <v>0</v>
      </c>
      <c r="R855" s="10">
        <v>99167</v>
      </c>
      <c r="S855" s="10">
        <f>SUM(Table3[[#This Row],[2nd Apportionment A-G Access Grant Res. Code 7412, PCA 25580]:[2nd Apportionment A-G Learning Loss Mitigation Grant Res. Code 7413, PCA 25635]])</f>
        <v>363687</v>
      </c>
    </row>
    <row r="856" spans="1:19" x14ac:dyDescent="0.2">
      <c r="A856" s="14" t="s">
        <v>293</v>
      </c>
      <c r="B856" s="3" t="s">
        <v>294</v>
      </c>
      <c r="C856" s="3">
        <v>3</v>
      </c>
      <c r="D856" s="13" t="s">
        <v>4236</v>
      </c>
      <c r="E856" s="13" t="s">
        <v>295</v>
      </c>
      <c r="F856" s="13" t="s">
        <v>302</v>
      </c>
      <c r="G856" s="3" t="s">
        <v>10</v>
      </c>
      <c r="H856" s="12" t="s">
        <v>396</v>
      </c>
      <c r="I856" s="15" t="s">
        <v>396</v>
      </c>
      <c r="J856" s="44" t="s">
        <v>302</v>
      </c>
      <c r="K856" s="55" t="s">
        <v>303</v>
      </c>
      <c r="L856" s="10">
        <v>578292</v>
      </c>
      <c r="M856" s="10">
        <v>0</v>
      </c>
      <c r="N856" s="10">
        <v>216799</v>
      </c>
      <c r="O85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795091</v>
      </c>
      <c r="P856" s="10">
        <v>144573</v>
      </c>
      <c r="Q856" s="10">
        <v>0</v>
      </c>
      <c r="R856" s="10">
        <v>54200</v>
      </c>
      <c r="S856" s="10">
        <f>SUM(Table3[[#This Row],[2nd Apportionment A-G Access Grant Res. Code 7412, PCA 25580]:[2nd Apportionment A-G Learning Loss Mitigation Grant Res. Code 7413, PCA 25635]])</f>
        <v>198773</v>
      </c>
    </row>
    <row r="857" spans="1:19" x14ac:dyDescent="0.2">
      <c r="A857" s="14" t="s">
        <v>293</v>
      </c>
      <c r="B857" s="3" t="s">
        <v>294</v>
      </c>
      <c r="C857" s="3">
        <v>3</v>
      </c>
      <c r="D857" s="13" t="s">
        <v>4237</v>
      </c>
      <c r="E857" s="13" t="s">
        <v>295</v>
      </c>
      <c r="F857" s="13" t="s">
        <v>304</v>
      </c>
      <c r="G857" s="3" t="s">
        <v>10</v>
      </c>
      <c r="H857" s="12" t="s">
        <v>396</v>
      </c>
      <c r="I857" s="15" t="s">
        <v>396</v>
      </c>
      <c r="J857" s="44" t="s">
        <v>304</v>
      </c>
      <c r="K857" s="55" t="s">
        <v>305</v>
      </c>
      <c r="L857" s="10">
        <v>346749</v>
      </c>
      <c r="M857" s="10">
        <v>0</v>
      </c>
      <c r="N857" s="10">
        <v>129995</v>
      </c>
      <c r="O85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476744</v>
      </c>
      <c r="P857" s="10">
        <v>86687</v>
      </c>
      <c r="Q857" s="10">
        <v>0</v>
      </c>
      <c r="R857" s="10">
        <v>32499</v>
      </c>
      <c r="S857" s="10">
        <f>SUM(Table3[[#This Row],[2nd Apportionment A-G Access Grant Res. Code 7412, PCA 25580]:[2nd Apportionment A-G Learning Loss Mitigation Grant Res. Code 7413, PCA 25635]])</f>
        <v>119186</v>
      </c>
    </row>
    <row r="858" spans="1:19" x14ac:dyDescent="0.2">
      <c r="A858" s="14" t="s">
        <v>293</v>
      </c>
      <c r="B858" s="3" t="s">
        <v>294</v>
      </c>
      <c r="C858" s="3">
        <v>3</v>
      </c>
      <c r="D858" s="13" t="s">
        <v>4238</v>
      </c>
      <c r="E858" s="13" t="s">
        <v>295</v>
      </c>
      <c r="F858" s="13" t="s">
        <v>2819</v>
      </c>
      <c r="G858" s="3" t="s">
        <v>2821</v>
      </c>
      <c r="H858" s="12" t="s">
        <v>2822</v>
      </c>
      <c r="I858" s="15" t="s">
        <v>416</v>
      </c>
      <c r="J858" s="44" t="s">
        <v>2823</v>
      </c>
      <c r="K858" s="55" t="s">
        <v>2824</v>
      </c>
      <c r="L858" s="10">
        <v>0</v>
      </c>
      <c r="M858" s="10">
        <v>324209</v>
      </c>
      <c r="N858" s="10">
        <v>48178</v>
      </c>
      <c r="O85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372387</v>
      </c>
      <c r="P858" s="10">
        <v>0</v>
      </c>
      <c r="Q858" s="10">
        <v>81052</v>
      </c>
      <c r="R858" s="10">
        <v>12044</v>
      </c>
      <c r="S858" s="10">
        <f>SUM(Table3[[#This Row],[2nd Apportionment A-G Access Grant Res. Code 7412, PCA 25580]:[2nd Apportionment A-G Learning Loss Mitigation Grant Res. Code 7413, PCA 25635]])</f>
        <v>93096</v>
      </c>
    </row>
    <row r="859" spans="1:19" x14ac:dyDescent="0.2">
      <c r="A859" s="14" t="s">
        <v>293</v>
      </c>
      <c r="B859" s="3" t="s">
        <v>294</v>
      </c>
      <c r="C859" s="3">
        <v>3</v>
      </c>
      <c r="D859" s="13" t="s">
        <v>4239</v>
      </c>
      <c r="E859" s="13" t="s">
        <v>295</v>
      </c>
      <c r="F859" s="13" t="s">
        <v>296</v>
      </c>
      <c r="G859" s="3" t="s">
        <v>2825</v>
      </c>
      <c r="H859" s="12" t="s">
        <v>2826</v>
      </c>
      <c r="I859" s="15" t="s">
        <v>416</v>
      </c>
      <c r="J859" s="44" t="s">
        <v>2827</v>
      </c>
      <c r="K859" s="55" t="s">
        <v>2828</v>
      </c>
      <c r="L859" s="10">
        <v>75000</v>
      </c>
      <c r="M859" s="10">
        <v>0</v>
      </c>
      <c r="N859" s="10">
        <v>75000</v>
      </c>
      <c r="O85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59" s="10">
        <v>18750</v>
      </c>
      <c r="Q859" s="10">
        <v>0</v>
      </c>
      <c r="R859" s="10">
        <v>18750</v>
      </c>
      <c r="S859" s="10">
        <f>SUM(Table3[[#This Row],[2nd Apportionment A-G Access Grant Res. Code 7412, PCA 25580]:[2nd Apportionment A-G Learning Loss Mitigation Grant Res. Code 7413, PCA 25635]])</f>
        <v>37500</v>
      </c>
    </row>
    <row r="860" spans="1:19" x14ac:dyDescent="0.2">
      <c r="A860" s="14" t="s">
        <v>293</v>
      </c>
      <c r="B860" s="3" t="s">
        <v>294</v>
      </c>
      <c r="C860" s="3">
        <v>3</v>
      </c>
      <c r="D860" s="13" t="s">
        <v>4240</v>
      </c>
      <c r="E860" s="13" t="s">
        <v>295</v>
      </c>
      <c r="F860" s="13" t="s">
        <v>296</v>
      </c>
      <c r="G860" s="3" t="s">
        <v>2829</v>
      </c>
      <c r="H860" s="12" t="s">
        <v>2830</v>
      </c>
      <c r="I860" s="15" t="s">
        <v>416</v>
      </c>
      <c r="J860" s="44" t="s">
        <v>2831</v>
      </c>
      <c r="K860" s="55" t="s">
        <v>2832</v>
      </c>
      <c r="L860" s="10">
        <v>75000</v>
      </c>
      <c r="M860" s="10">
        <v>0</v>
      </c>
      <c r="N860" s="10">
        <v>75000</v>
      </c>
      <c r="O86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60" s="10">
        <v>18750</v>
      </c>
      <c r="Q860" s="10">
        <v>0</v>
      </c>
      <c r="R860" s="10">
        <v>18750</v>
      </c>
      <c r="S860" s="10">
        <f>SUM(Table3[[#This Row],[2nd Apportionment A-G Access Grant Res. Code 7412, PCA 25580]:[2nd Apportionment A-G Learning Loss Mitigation Grant Res. Code 7413, PCA 25635]])</f>
        <v>37500</v>
      </c>
    </row>
    <row r="861" spans="1:19" ht="30" x14ac:dyDescent="0.2">
      <c r="A861" s="14" t="s">
        <v>293</v>
      </c>
      <c r="B861" s="3" t="s">
        <v>294</v>
      </c>
      <c r="C861" s="3">
        <v>3</v>
      </c>
      <c r="D861" s="13" t="s">
        <v>4241</v>
      </c>
      <c r="E861" s="13" t="s">
        <v>295</v>
      </c>
      <c r="F861" s="13" t="s">
        <v>296</v>
      </c>
      <c r="G861" s="3" t="s">
        <v>2833</v>
      </c>
      <c r="H861" s="12" t="s">
        <v>2834</v>
      </c>
      <c r="I861" s="15" t="s">
        <v>416</v>
      </c>
      <c r="J861" s="44" t="s">
        <v>2835</v>
      </c>
      <c r="K861" s="55" t="s">
        <v>2836</v>
      </c>
      <c r="L861" s="10">
        <v>75000</v>
      </c>
      <c r="M861" s="10">
        <v>0</v>
      </c>
      <c r="N861" s="10">
        <v>75000</v>
      </c>
      <c r="O86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61" s="10">
        <v>18750</v>
      </c>
      <c r="Q861" s="10">
        <v>0</v>
      </c>
      <c r="R861" s="10">
        <v>18750</v>
      </c>
      <c r="S861" s="10">
        <f>SUM(Table3[[#This Row],[2nd Apportionment A-G Access Grant Res. Code 7412, PCA 25580]:[2nd Apportionment A-G Learning Loss Mitigation Grant Res. Code 7413, PCA 25635]])</f>
        <v>37500</v>
      </c>
    </row>
    <row r="862" spans="1:19" ht="30" x14ac:dyDescent="0.2">
      <c r="A862" s="14" t="s">
        <v>293</v>
      </c>
      <c r="B862" s="3" t="s">
        <v>294</v>
      </c>
      <c r="C862" s="3">
        <v>3</v>
      </c>
      <c r="D862" s="13" t="s">
        <v>4242</v>
      </c>
      <c r="E862" s="13" t="s">
        <v>295</v>
      </c>
      <c r="F862" s="13" t="s">
        <v>296</v>
      </c>
      <c r="G862" s="3" t="s">
        <v>2837</v>
      </c>
      <c r="H862" s="12" t="s">
        <v>2838</v>
      </c>
      <c r="I862" s="15" t="s">
        <v>416</v>
      </c>
      <c r="J862" s="44" t="s">
        <v>2839</v>
      </c>
      <c r="K862" s="55" t="s">
        <v>2840</v>
      </c>
      <c r="L862" s="10">
        <v>116055</v>
      </c>
      <c r="M862" s="10">
        <v>0</v>
      </c>
      <c r="N862" s="10">
        <v>75000</v>
      </c>
      <c r="O86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191055</v>
      </c>
      <c r="P862" s="10">
        <v>29014</v>
      </c>
      <c r="Q862" s="10">
        <v>0</v>
      </c>
      <c r="R862" s="10">
        <v>18750</v>
      </c>
      <c r="S862" s="10">
        <f>SUM(Table3[[#This Row],[2nd Apportionment A-G Access Grant Res. Code 7412, PCA 25580]:[2nd Apportionment A-G Learning Loss Mitigation Grant Res. Code 7413, PCA 25635]])</f>
        <v>47764</v>
      </c>
    </row>
    <row r="863" spans="1:19" x14ac:dyDescent="0.2">
      <c r="A863" s="14" t="s">
        <v>293</v>
      </c>
      <c r="B863" s="3" t="s">
        <v>294</v>
      </c>
      <c r="C863" s="3">
        <v>3</v>
      </c>
      <c r="D863" s="13" t="s">
        <v>4243</v>
      </c>
      <c r="E863" s="13" t="s">
        <v>295</v>
      </c>
      <c r="F863" s="13" t="s">
        <v>2807</v>
      </c>
      <c r="G863" s="3" t="s">
        <v>2841</v>
      </c>
      <c r="H863" s="12" t="s">
        <v>2842</v>
      </c>
      <c r="I863" s="15" t="s">
        <v>416</v>
      </c>
      <c r="J863" s="44" t="s">
        <v>2843</v>
      </c>
      <c r="K863" s="55" t="s">
        <v>2844</v>
      </c>
      <c r="L863" s="10">
        <v>0</v>
      </c>
      <c r="M863" s="10">
        <v>109260</v>
      </c>
      <c r="N863" s="10">
        <v>16236</v>
      </c>
      <c r="O86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125496</v>
      </c>
      <c r="P863" s="10">
        <v>0</v>
      </c>
      <c r="Q863" s="10">
        <v>27315</v>
      </c>
      <c r="R863" s="10">
        <v>4059</v>
      </c>
      <c r="S863" s="10">
        <f>SUM(Table3[[#This Row],[2nd Apportionment A-G Access Grant Res. Code 7412, PCA 25580]:[2nd Apportionment A-G Learning Loss Mitigation Grant Res. Code 7413, PCA 25635]])</f>
        <v>31374</v>
      </c>
    </row>
    <row r="864" spans="1:19" x14ac:dyDescent="0.2">
      <c r="A864" s="14" t="s">
        <v>293</v>
      </c>
      <c r="B864" s="3" t="s">
        <v>294</v>
      </c>
      <c r="C864" s="3">
        <v>3</v>
      </c>
      <c r="D864" s="13" t="s">
        <v>4244</v>
      </c>
      <c r="E864" s="13" t="s">
        <v>295</v>
      </c>
      <c r="F864" s="13" t="s">
        <v>296</v>
      </c>
      <c r="G864" s="3" t="s">
        <v>2845</v>
      </c>
      <c r="H864" s="12" t="s">
        <v>2846</v>
      </c>
      <c r="I864" s="15" t="s">
        <v>416</v>
      </c>
      <c r="J864" s="44" t="s">
        <v>2847</v>
      </c>
      <c r="K864" s="55" t="s">
        <v>2848</v>
      </c>
      <c r="L864" s="10">
        <v>0</v>
      </c>
      <c r="M864" s="10">
        <v>289931</v>
      </c>
      <c r="N864" s="10">
        <v>75000</v>
      </c>
      <c r="O86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364931</v>
      </c>
      <c r="P864" s="10">
        <v>0</v>
      </c>
      <c r="Q864" s="10">
        <v>72483</v>
      </c>
      <c r="R864" s="10">
        <v>18750</v>
      </c>
      <c r="S864" s="10">
        <f>SUM(Table3[[#This Row],[2nd Apportionment A-G Access Grant Res. Code 7412, PCA 25580]:[2nd Apportionment A-G Learning Loss Mitigation Grant Res. Code 7413, PCA 25635]])</f>
        <v>91233</v>
      </c>
    </row>
    <row r="865" spans="1:19" x14ac:dyDescent="0.2">
      <c r="A865" s="14" t="s">
        <v>293</v>
      </c>
      <c r="B865" s="3" t="s">
        <v>294</v>
      </c>
      <c r="C865" s="3">
        <v>3</v>
      </c>
      <c r="D865" s="13" t="s">
        <v>4245</v>
      </c>
      <c r="E865" s="13" t="s">
        <v>295</v>
      </c>
      <c r="F865" s="13" t="s">
        <v>2807</v>
      </c>
      <c r="G865" s="3" t="s">
        <v>2849</v>
      </c>
      <c r="H865" s="12" t="s">
        <v>2850</v>
      </c>
      <c r="I865" s="15" t="s">
        <v>416</v>
      </c>
      <c r="J865" s="44" t="s">
        <v>2851</v>
      </c>
      <c r="K865" s="55" t="s">
        <v>2852</v>
      </c>
      <c r="L865" s="10">
        <v>0</v>
      </c>
      <c r="M865" s="10">
        <v>168531</v>
      </c>
      <c r="N865" s="10">
        <v>75000</v>
      </c>
      <c r="O86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243531</v>
      </c>
      <c r="P865" s="10">
        <v>0</v>
      </c>
      <c r="Q865" s="10">
        <v>42133</v>
      </c>
      <c r="R865" s="10">
        <v>18750</v>
      </c>
      <c r="S865" s="10">
        <f>SUM(Table3[[#This Row],[2nd Apportionment A-G Access Grant Res. Code 7412, PCA 25580]:[2nd Apportionment A-G Learning Loss Mitigation Grant Res. Code 7413, PCA 25635]])</f>
        <v>60883</v>
      </c>
    </row>
    <row r="866" spans="1:19" x14ac:dyDescent="0.2">
      <c r="A866" s="14" t="s">
        <v>293</v>
      </c>
      <c r="B866" s="3" t="s">
        <v>294</v>
      </c>
      <c r="C866" s="3">
        <v>3</v>
      </c>
      <c r="D866" s="13" t="s">
        <v>4246</v>
      </c>
      <c r="E866" s="13" t="s">
        <v>295</v>
      </c>
      <c r="F866" s="13" t="s">
        <v>2807</v>
      </c>
      <c r="G866" s="3" t="s">
        <v>2853</v>
      </c>
      <c r="H866" s="12" t="s">
        <v>2854</v>
      </c>
      <c r="I866" s="15" t="s">
        <v>416</v>
      </c>
      <c r="J866" s="44" t="s">
        <v>2855</v>
      </c>
      <c r="K866" s="55" t="s">
        <v>2856</v>
      </c>
      <c r="L866" s="10">
        <v>0</v>
      </c>
      <c r="M866" s="10">
        <v>127113</v>
      </c>
      <c r="N866" s="10">
        <v>18889</v>
      </c>
      <c r="O86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146002</v>
      </c>
      <c r="P866" s="10">
        <v>0</v>
      </c>
      <c r="Q866" s="10">
        <v>31778</v>
      </c>
      <c r="R866" s="10">
        <v>4722</v>
      </c>
      <c r="S866" s="10">
        <f>SUM(Table3[[#This Row],[2nd Apportionment A-G Access Grant Res. Code 7412, PCA 25580]:[2nd Apportionment A-G Learning Loss Mitigation Grant Res. Code 7413, PCA 25635]])</f>
        <v>36500</v>
      </c>
    </row>
    <row r="867" spans="1:19" x14ac:dyDescent="0.2">
      <c r="A867" s="14" t="s">
        <v>293</v>
      </c>
      <c r="B867" s="3" t="s">
        <v>294</v>
      </c>
      <c r="C867" s="3">
        <v>3</v>
      </c>
      <c r="D867" s="13" t="s">
        <v>4247</v>
      </c>
      <c r="E867" s="13" t="s">
        <v>295</v>
      </c>
      <c r="F867" s="13" t="s">
        <v>296</v>
      </c>
      <c r="G867" s="3" t="s">
        <v>2857</v>
      </c>
      <c r="H867" s="12" t="s">
        <v>2858</v>
      </c>
      <c r="I867" s="15" t="s">
        <v>416</v>
      </c>
      <c r="J867" s="44" t="s">
        <v>2859</v>
      </c>
      <c r="K867" s="55" t="s">
        <v>2860</v>
      </c>
      <c r="L867" s="10">
        <v>0</v>
      </c>
      <c r="M867" s="10">
        <v>259938</v>
      </c>
      <c r="N867" s="10">
        <v>75000</v>
      </c>
      <c r="O86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334938</v>
      </c>
      <c r="P867" s="10">
        <v>0</v>
      </c>
      <c r="Q867" s="10">
        <v>64984</v>
      </c>
      <c r="R867" s="10">
        <v>18750</v>
      </c>
      <c r="S867" s="10">
        <f>SUM(Table3[[#This Row],[2nd Apportionment A-G Access Grant Res. Code 7412, PCA 25580]:[2nd Apportionment A-G Learning Loss Mitigation Grant Res. Code 7413, PCA 25635]])</f>
        <v>83734</v>
      </c>
    </row>
    <row r="868" spans="1:19" x14ac:dyDescent="0.2">
      <c r="A868" s="14" t="s">
        <v>293</v>
      </c>
      <c r="B868" s="3" t="s">
        <v>294</v>
      </c>
      <c r="C868" s="3">
        <v>3</v>
      </c>
      <c r="D868" s="13" t="s">
        <v>4248</v>
      </c>
      <c r="E868" s="13" t="s">
        <v>295</v>
      </c>
      <c r="F868" s="13" t="s">
        <v>2807</v>
      </c>
      <c r="G868" s="3" t="s">
        <v>2861</v>
      </c>
      <c r="H868" s="12" t="s">
        <v>2862</v>
      </c>
      <c r="I868" s="15" t="s">
        <v>416</v>
      </c>
      <c r="J868" s="44" t="s">
        <v>2863</v>
      </c>
      <c r="K868" s="55" t="s">
        <v>2864</v>
      </c>
      <c r="L868" s="10">
        <v>0</v>
      </c>
      <c r="M868" s="10">
        <v>71412</v>
      </c>
      <c r="N868" s="10">
        <v>10612</v>
      </c>
      <c r="O86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82024</v>
      </c>
      <c r="P868" s="10">
        <v>0</v>
      </c>
      <c r="Q868" s="10">
        <v>17853</v>
      </c>
      <c r="R868" s="10">
        <v>2653</v>
      </c>
      <c r="S868" s="10">
        <f>SUM(Table3[[#This Row],[2nd Apportionment A-G Access Grant Res. Code 7412, PCA 25580]:[2nd Apportionment A-G Learning Loss Mitigation Grant Res. Code 7413, PCA 25635]])</f>
        <v>20506</v>
      </c>
    </row>
    <row r="869" spans="1:19" x14ac:dyDescent="0.2">
      <c r="A869" s="14" t="s">
        <v>293</v>
      </c>
      <c r="B869" s="3" t="s">
        <v>294</v>
      </c>
      <c r="C869" s="3">
        <v>3</v>
      </c>
      <c r="D869" s="13" t="s">
        <v>4249</v>
      </c>
      <c r="E869" s="13" t="s">
        <v>295</v>
      </c>
      <c r="F869" s="13" t="s">
        <v>296</v>
      </c>
      <c r="G869" s="3" t="s">
        <v>2865</v>
      </c>
      <c r="H869" s="12" t="s">
        <v>2866</v>
      </c>
      <c r="I869" s="15" t="s">
        <v>416</v>
      </c>
      <c r="J869" s="44" t="s">
        <v>2867</v>
      </c>
      <c r="K869" s="55" t="s">
        <v>2868</v>
      </c>
      <c r="L869" s="10">
        <v>75000</v>
      </c>
      <c r="M869" s="10">
        <v>0</v>
      </c>
      <c r="N869" s="10">
        <v>75000</v>
      </c>
      <c r="O86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69" s="10">
        <v>18750</v>
      </c>
      <c r="Q869" s="10">
        <v>0</v>
      </c>
      <c r="R869" s="10">
        <v>18750</v>
      </c>
      <c r="S869" s="10">
        <f>SUM(Table3[[#This Row],[2nd Apportionment A-G Access Grant Res. Code 7412, PCA 25580]:[2nd Apportionment A-G Learning Loss Mitigation Grant Res. Code 7413, PCA 25635]])</f>
        <v>37500</v>
      </c>
    </row>
    <row r="870" spans="1:19" x14ac:dyDescent="0.2">
      <c r="A870" s="14" t="s">
        <v>293</v>
      </c>
      <c r="B870" s="3" t="s">
        <v>294</v>
      </c>
      <c r="C870" s="3">
        <v>3</v>
      </c>
      <c r="D870" s="13" t="s">
        <v>4250</v>
      </c>
      <c r="E870" s="13" t="s">
        <v>295</v>
      </c>
      <c r="F870" s="13" t="s">
        <v>296</v>
      </c>
      <c r="G870" s="3" t="s">
        <v>2869</v>
      </c>
      <c r="H870" s="12" t="s">
        <v>2870</v>
      </c>
      <c r="I870" s="15" t="s">
        <v>416</v>
      </c>
      <c r="J870" s="44" t="s">
        <v>2871</v>
      </c>
      <c r="K870" s="55" t="s">
        <v>2872</v>
      </c>
      <c r="L870" s="10">
        <v>75000</v>
      </c>
      <c r="M870" s="10">
        <v>0</v>
      </c>
      <c r="N870" s="10">
        <v>75000</v>
      </c>
      <c r="O87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70" s="10">
        <v>18750</v>
      </c>
      <c r="Q870" s="10">
        <v>0</v>
      </c>
      <c r="R870" s="10">
        <v>18750</v>
      </c>
      <c r="S870" s="10">
        <f>SUM(Table3[[#This Row],[2nd Apportionment A-G Access Grant Res. Code 7412, PCA 25580]:[2nd Apportionment A-G Learning Loss Mitigation Grant Res. Code 7413, PCA 25635]])</f>
        <v>37500</v>
      </c>
    </row>
    <row r="871" spans="1:19" x14ac:dyDescent="0.2">
      <c r="A871" s="14" t="s">
        <v>293</v>
      </c>
      <c r="B871" s="3" t="s">
        <v>294</v>
      </c>
      <c r="C871" s="3">
        <v>3</v>
      </c>
      <c r="D871" s="13" t="s">
        <v>4251</v>
      </c>
      <c r="E871" s="13" t="s">
        <v>295</v>
      </c>
      <c r="F871" s="13" t="s">
        <v>296</v>
      </c>
      <c r="G871" s="3" t="s">
        <v>2873</v>
      </c>
      <c r="H871" s="12" t="s">
        <v>2874</v>
      </c>
      <c r="I871" s="15" t="s">
        <v>416</v>
      </c>
      <c r="J871" s="44" t="s">
        <v>2875</v>
      </c>
      <c r="K871" s="55" t="s">
        <v>2876</v>
      </c>
      <c r="L871" s="10">
        <v>129642</v>
      </c>
      <c r="M871" s="10">
        <v>0</v>
      </c>
      <c r="N871" s="10">
        <v>75000</v>
      </c>
      <c r="O87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204642</v>
      </c>
      <c r="P871" s="10">
        <v>32410</v>
      </c>
      <c r="Q871" s="10">
        <v>0</v>
      </c>
      <c r="R871" s="10">
        <v>18750</v>
      </c>
      <c r="S871" s="10">
        <f>SUM(Table3[[#This Row],[2nd Apportionment A-G Access Grant Res. Code 7412, PCA 25580]:[2nd Apportionment A-G Learning Loss Mitigation Grant Res. Code 7413, PCA 25635]])</f>
        <v>51160</v>
      </c>
    </row>
    <row r="872" spans="1:19" x14ac:dyDescent="0.2">
      <c r="A872" s="14" t="s">
        <v>293</v>
      </c>
      <c r="B872" s="3" t="s">
        <v>294</v>
      </c>
      <c r="C872" s="3">
        <v>3</v>
      </c>
      <c r="D872" s="13" t="s">
        <v>4252</v>
      </c>
      <c r="E872" s="13" t="s">
        <v>295</v>
      </c>
      <c r="F872" s="13" t="s">
        <v>2807</v>
      </c>
      <c r="G872" s="3" t="s">
        <v>2877</v>
      </c>
      <c r="H872" s="12" t="s">
        <v>2878</v>
      </c>
      <c r="I872" s="15" t="s">
        <v>412</v>
      </c>
      <c r="J872" s="44" t="s">
        <v>2807</v>
      </c>
      <c r="K872" s="55" t="s">
        <v>2879</v>
      </c>
      <c r="L872" s="10">
        <v>76992</v>
      </c>
      <c r="M872" s="10">
        <v>0</v>
      </c>
      <c r="N872" s="10">
        <v>75000</v>
      </c>
      <c r="O87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151992</v>
      </c>
      <c r="P872" s="10">
        <v>19248</v>
      </c>
      <c r="Q872" s="10">
        <v>0</v>
      </c>
      <c r="R872" s="10">
        <v>18750</v>
      </c>
      <c r="S872" s="10">
        <f>SUM(Table3[[#This Row],[2nd Apportionment A-G Access Grant Res. Code 7412, PCA 25580]:[2nd Apportionment A-G Learning Loss Mitigation Grant Res. Code 7413, PCA 25635]])</f>
        <v>37998</v>
      </c>
    </row>
    <row r="873" spans="1:19" x14ac:dyDescent="0.2">
      <c r="A873" s="14" t="s">
        <v>293</v>
      </c>
      <c r="B873" s="3" t="s">
        <v>294</v>
      </c>
      <c r="C873" s="3">
        <v>3</v>
      </c>
      <c r="D873" s="13" t="s">
        <v>4253</v>
      </c>
      <c r="E873" s="13" t="s">
        <v>295</v>
      </c>
      <c r="F873" s="13" t="s">
        <v>2880</v>
      </c>
      <c r="G873" s="3" t="s">
        <v>2881</v>
      </c>
      <c r="H873" s="12" t="s">
        <v>2882</v>
      </c>
      <c r="I873" s="15" t="s">
        <v>416</v>
      </c>
      <c r="J873" s="44" t="s">
        <v>2883</v>
      </c>
      <c r="K873" s="55" t="s">
        <v>2884</v>
      </c>
      <c r="L873" s="10">
        <v>0</v>
      </c>
      <c r="M873" s="10">
        <v>0</v>
      </c>
      <c r="N873" s="10">
        <v>75000</v>
      </c>
      <c r="O87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873" s="10">
        <v>0</v>
      </c>
      <c r="Q873" s="10">
        <v>0</v>
      </c>
      <c r="R873" s="10">
        <v>18750</v>
      </c>
      <c r="S873" s="10">
        <f>SUM(Table3[[#This Row],[2nd Apportionment A-G Access Grant Res. Code 7412, PCA 25580]:[2nd Apportionment A-G Learning Loss Mitigation Grant Res. Code 7413, PCA 25635]])</f>
        <v>18750</v>
      </c>
    </row>
    <row r="874" spans="1:19" x14ac:dyDescent="0.2">
      <c r="A874" s="14" t="s">
        <v>306</v>
      </c>
      <c r="B874" s="3" t="s">
        <v>307</v>
      </c>
      <c r="C874" s="3">
        <v>1</v>
      </c>
      <c r="D874" s="13" t="s">
        <v>4254</v>
      </c>
      <c r="E874" s="13" t="s">
        <v>308</v>
      </c>
      <c r="F874" s="13" t="s">
        <v>309</v>
      </c>
      <c r="G874" s="3" t="s">
        <v>10</v>
      </c>
      <c r="H874" s="12" t="s">
        <v>396</v>
      </c>
      <c r="I874" s="15" t="s">
        <v>396</v>
      </c>
      <c r="J874" s="44" t="s">
        <v>309</v>
      </c>
      <c r="K874" s="55" t="s">
        <v>310</v>
      </c>
      <c r="L874" s="10">
        <v>128792</v>
      </c>
      <c r="M874" s="10">
        <v>0</v>
      </c>
      <c r="N874" s="10">
        <v>75000</v>
      </c>
      <c r="O87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203792</v>
      </c>
      <c r="P874" s="10">
        <v>32198</v>
      </c>
      <c r="Q874" s="10">
        <v>0</v>
      </c>
      <c r="R874" s="10">
        <v>18750</v>
      </c>
      <c r="S874" s="10">
        <f>SUM(Table3[[#This Row],[2nd Apportionment A-G Access Grant Res. Code 7412, PCA 25580]:[2nd Apportionment A-G Learning Loss Mitigation Grant Res. Code 7413, PCA 25635]])</f>
        <v>50948</v>
      </c>
    </row>
    <row r="875" spans="1:19" x14ac:dyDescent="0.2">
      <c r="A875" s="14" t="s">
        <v>306</v>
      </c>
      <c r="B875" s="3" t="s">
        <v>307</v>
      </c>
      <c r="C875" s="3">
        <v>1</v>
      </c>
      <c r="D875" s="13" t="s">
        <v>4255</v>
      </c>
      <c r="E875" s="13" t="s">
        <v>308</v>
      </c>
      <c r="F875" s="13" t="s">
        <v>311</v>
      </c>
      <c r="G875" s="3" t="s">
        <v>10</v>
      </c>
      <c r="H875" s="12" t="s">
        <v>396</v>
      </c>
      <c r="I875" s="15" t="s">
        <v>396</v>
      </c>
      <c r="J875" s="44" t="s">
        <v>311</v>
      </c>
      <c r="K875" s="55" t="s">
        <v>312</v>
      </c>
      <c r="L875" s="10">
        <v>1213479</v>
      </c>
      <c r="M875" s="10">
        <v>0</v>
      </c>
      <c r="N875" s="10">
        <v>454928</v>
      </c>
      <c r="O87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1668407</v>
      </c>
      <c r="P875" s="10">
        <v>303370</v>
      </c>
      <c r="Q875" s="10">
        <v>0</v>
      </c>
      <c r="R875" s="10">
        <v>113732</v>
      </c>
      <c r="S875" s="10">
        <f>SUM(Table3[[#This Row],[2nd Apportionment A-G Access Grant Res. Code 7412, PCA 25580]:[2nd Apportionment A-G Learning Loss Mitigation Grant Res. Code 7413, PCA 25635]])</f>
        <v>417102</v>
      </c>
    </row>
    <row r="876" spans="1:19" x14ac:dyDescent="0.2">
      <c r="A876" s="14" t="s">
        <v>306</v>
      </c>
      <c r="B876" s="3" t="s">
        <v>307</v>
      </c>
      <c r="C876" s="3">
        <v>1</v>
      </c>
      <c r="D876" s="13" t="s">
        <v>4256</v>
      </c>
      <c r="E876" s="13" t="s">
        <v>308</v>
      </c>
      <c r="F876" s="13" t="s">
        <v>2885</v>
      </c>
      <c r="G876" s="3" t="s">
        <v>10</v>
      </c>
      <c r="H876" s="12" t="s">
        <v>396</v>
      </c>
      <c r="I876" s="15" t="s">
        <v>396</v>
      </c>
      <c r="J876" s="44" t="s">
        <v>2885</v>
      </c>
      <c r="K876" s="55" t="s">
        <v>2886</v>
      </c>
      <c r="L876" s="10">
        <v>0</v>
      </c>
      <c r="M876" s="10">
        <v>140681</v>
      </c>
      <c r="N876" s="10">
        <v>20905</v>
      </c>
      <c r="O87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161586</v>
      </c>
      <c r="P876" s="10">
        <v>0</v>
      </c>
      <c r="Q876" s="10">
        <v>35170</v>
      </c>
      <c r="R876" s="10">
        <v>5226</v>
      </c>
      <c r="S876" s="10">
        <f>SUM(Table3[[#This Row],[2nd Apportionment A-G Access Grant Res. Code 7412, PCA 25580]:[2nd Apportionment A-G Learning Loss Mitigation Grant Res. Code 7413, PCA 25635]])</f>
        <v>40396</v>
      </c>
    </row>
    <row r="877" spans="1:19" x14ac:dyDescent="0.2">
      <c r="A877" s="14" t="s">
        <v>306</v>
      </c>
      <c r="B877" s="3" t="s">
        <v>307</v>
      </c>
      <c r="C877" s="3">
        <v>1</v>
      </c>
      <c r="D877" s="13" t="s">
        <v>4257</v>
      </c>
      <c r="E877" s="13" t="s">
        <v>308</v>
      </c>
      <c r="F877" s="13" t="s">
        <v>313</v>
      </c>
      <c r="G877" s="3" t="s">
        <v>10</v>
      </c>
      <c r="H877" s="12" t="s">
        <v>396</v>
      </c>
      <c r="I877" s="15" t="s">
        <v>396</v>
      </c>
      <c r="J877" s="44" t="s">
        <v>313</v>
      </c>
      <c r="K877" s="55" t="s">
        <v>314</v>
      </c>
      <c r="L877" s="10">
        <v>332596</v>
      </c>
      <c r="M877" s="10">
        <v>0</v>
      </c>
      <c r="N877" s="10">
        <v>124689</v>
      </c>
      <c r="O87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457285</v>
      </c>
      <c r="P877" s="10">
        <v>83149</v>
      </c>
      <c r="Q877" s="10">
        <v>0</v>
      </c>
      <c r="R877" s="10">
        <v>31172</v>
      </c>
      <c r="S877" s="10">
        <f>SUM(Table3[[#This Row],[2nd Apportionment A-G Access Grant Res. Code 7412, PCA 25580]:[2nd Apportionment A-G Learning Loss Mitigation Grant Res. Code 7413, PCA 25635]])</f>
        <v>114321</v>
      </c>
    </row>
    <row r="878" spans="1:19" x14ac:dyDescent="0.2">
      <c r="A878" s="14" t="s">
        <v>306</v>
      </c>
      <c r="B878" s="3" t="s">
        <v>307</v>
      </c>
      <c r="C878" s="3">
        <v>1</v>
      </c>
      <c r="D878" s="13" t="s">
        <v>4258</v>
      </c>
      <c r="E878" s="13" t="s">
        <v>308</v>
      </c>
      <c r="F878" s="13" t="s">
        <v>2887</v>
      </c>
      <c r="G878" s="3" t="s">
        <v>10</v>
      </c>
      <c r="H878" s="12" t="s">
        <v>396</v>
      </c>
      <c r="I878" s="15" t="s">
        <v>396</v>
      </c>
      <c r="J878" s="44" t="s">
        <v>2887</v>
      </c>
      <c r="K878" s="55" t="s">
        <v>2888</v>
      </c>
      <c r="L878" s="10">
        <v>0</v>
      </c>
      <c r="M878" s="10">
        <v>56415</v>
      </c>
      <c r="N878" s="10">
        <v>8383</v>
      </c>
      <c r="O87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64798</v>
      </c>
      <c r="P878" s="10">
        <v>0</v>
      </c>
      <c r="Q878" s="10">
        <v>14104</v>
      </c>
      <c r="R878" s="10">
        <v>2096</v>
      </c>
      <c r="S878" s="10">
        <f>SUM(Table3[[#This Row],[2nd Apportionment A-G Access Grant Res. Code 7412, PCA 25580]:[2nd Apportionment A-G Learning Loss Mitigation Grant Res. Code 7413, PCA 25635]])</f>
        <v>16200</v>
      </c>
    </row>
    <row r="879" spans="1:19" x14ac:dyDescent="0.2">
      <c r="A879" s="14" t="s">
        <v>306</v>
      </c>
      <c r="B879" s="3" t="s">
        <v>307</v>
      </c>
      <c r="C879" s="3">
        <v>1</v>
      </c>
      <c r="D879" s="13" t="s">
        <v>4259</v>
      </c>
      <c r="E879" s="13" t="s">
        <v>308</v>
      </c>
      <c r="F879" s="13" t="s">
        <v>2885</v>
      </c>
      <c r="G879" s="3" t="s">
        <v>2889</v>
      </c>
      <c r="H879" s="12" t="s">
        <v>2890</v>
      </c>
      <c r="I879" s="15" t="s">
        <v>412</v>
      </c>
      <c r="J879" s="44" t="s">
        <v>2885</v>
      </c>
      <c r="K879" s="55" t="s">
        <v>2891</v>
      </c>
      <c r="L879" s="10">
        <v>6510</v>
      </c>
      <c r="M879" s="10">
        <v>0</v>
      </c>
      <c r="N879" s="10">
        <v>2441</v>
      </c>
      <c r="O87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8951</v>
      </c>
      <c r="P879" s="10">
        <v>1627</v>
      </c>
      <c r="Q879" s="10">
        <v>0</v>
      </c>
      <c r="R879" s="10">
        <v>610</v>
      </c>
      <c r="S879" s="10">
        <f>SUM(Table3[[#This Row],[2nd Apportionment A-G Access Grant Res. Code 7412, PCA 25580]:[2nd Apportionment A-G Learning Loss Mitigation Grant Res. Code 7413, PCA 25635]])</f>
        <v>2237</v>
      </c>
    </row>
    <row r="880" spans="1:19" x14ac:dyDescent="0.2">
      <c r="A880" s="14" t="s">
        <v>306</v>
      </c>
      <c r="B880" s="3" t="s">
        <v>307</v>
      </c>
      <c r="C880" s="3">
        <v>1</v>
      </c>
      <c r="D880" s="13" t="s">
        <v>4260</v>
      </c>
      <c r="E880" s="13" t="s">
        <v>308</v>
      </c>
      <c r="F880" s="13" t="s">
        <v>313</v>
      </c>
      <c r="G880" s="3" t="s">
        <v>2892</v>
      </c>
      <c r="H880" s="12" t="s">
        <v>2893</v>
      </c>
      <c r="I880" s="15" t="s">
        <v>412</v>
      </c>
      <c r="J880" s="44" t="s">
        <v>313</v>
      </c>
      <c r="K880" s="55" t="s">
        <v>2614</v>
      </c>
      <c r="L880" s="10">
        <v>11889</v>
      </c>
      <c r="M880" s="10">
        <v>0</v>
      </c>
      <c r="N880" s="10">
        <v>4457</v>
      </c>
      <c r="O88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16346</v>
      </c>
      <c r="P880" s="10">
        <v>2972</v>
      </c>
      <c r="Q880" s="10">
        <v>0</v>
      </c>
      <c r="R880" s="10">
        <v>1114</v>
      </c>
      <c r="S880" s="10">
        <f>SUM(Table3[[#This Row],[2nd Apportionment A-G Access Grant Res. Code 7412, PCA 25580]:[2nd Apportionment A-G Learning Loss Mitigation Grant Res. Code 7413, PCA 25635]])</f>
        <v>4086</v>
      </c>
    </row>
    <row r="881" spans="1:19" x14ac:dyDescent="0.2">
      <c r="A881" s="14" t="s">
        <v>306</v>
      </c>
      <c r="B881" s="3" t="s">
        <v>307</v>
      </c>
      <c r="C881" s="3">
        <v>1</v>
      </c>
      <c r="D881" s="13" t="s">
        <v>4261</v>
      </c>
      <c r="E881" s="13" t="s">
        <v>308</v>
      </c>
      <c r="F881" s="13" t="s">
        <v>311</v>
      </c>
      <c r="G881" s="3" t="s">
        <v>2894</v>
      </c>
      <c r="H881" s="12" t="s">
        <v>2895</v>
      </c>
      <c r="I881" s="15" t="s">
        <v>412</v>
      </c>
      <c r="J881" s="44" t="s">
        <v>311</v>
      </c>
      <c r="K881" s="55" t="s">
        <v>2896</v>
      </c>
      <c r="L881" s="10">
        <v>75000</v>
      </c>
      <c r="M881" s="10">
        <v>0</v>
      </c>
      <c r="N881" s="10">
        <v>75000</v>
      </c>
      <c r="O88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81" s="10">
        <v>18750</v>
      </c>
      <c r="Q881" s="10">
        <v>0</v>
      </c>
      <c r="R881" s="10">
        <v>18750</v>
      </c>
      <c r="S881" s="10">
        <f>SUM(Table3[[#This Row],[2nd Apportionment A-G Access Grant Res. Code 7412, PCA 25580]:[2nd Apportionment A-G Learning Loss Mitigation Grant Res. Code 7413, PCA 25635]])</f>
        <v>37500</v>
      </c>
    </row>
    <row r="882" spans="1:19" x14ac:dyDescent="0.2">
      <c r="A882" s="14" t="s">
        <v>306</v>
      </c>
      <c r="B882" s="3" t="s">
        <v>307</v>
      </c>
      <c r="C882" s="3">
        <v>1</v>
      </c>
      <c r="D882" s="13" t="s">
        <v>4262</v>
      </c>
      <c r="E882" s="13" t="s">
        <v>308</v>
      </c>
      <c r="F882" s="13" t="s">
        <v>309</v>
      </c>
      <c r="G882" s="3" t="s">
        <v>2897</v>
      </c>
      <c r="H882" s="12" t="s">
        <v>2898</v>
      </c>
      <c r="I882" s="15" t="s">
        <v>416</v>
      </c>
      <c r="J882" s="44" t="s">
        <v>2899</v>
      </c>
      <c r="K882" s="55" t="s">
        <v>2900</v>
      </c>
      <c r="L882" s="10">
        <v>0</v>
      </c>
      <c r="M882" s="10">
        <v>24994</v>
      </c>
      <c r="N882" s="10">
        <v>3714</v>
      </c>
      <c r="O88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28708</v>
      </c>
      <c r="P882" s="10">
        <v>0</v>
      </c>
      <c r="Q882" s="10">
        <v>6248</v>
      </c>
      <c r="R882" s="10">
        <v>928</v>
      </c>
      <c r="S882" s="10">
        <f>SUM(Table3[[#This Row],[2nd Apportionment A-G Access Grant Res. Code 7412, PCA 25580]:[2nd Apportionment A-G Learning Loss Mitigation Grant Res. Code 7413, PCA 25635]])</f>
        <v>7176</v>
      </c>
    </row>
    <row r="883" spans="1:19" x14ac:dyDescent="0.2">
      <c r="A883" s="14" t="s">
        <v>306</v>
      </c>
      <c r="B883" s="3" t="s">
        <v>307</v>
      </c>
      <c r="C883" s="3">
        <v>1</v>
      </c>
      <c r="D883" s="13" t="s">
        <v>4263</v>
      </c>
      <c r="E883" s="13" t="s">
        <v>308</v>
      </c>
      <c r="F883" s="13" t="s">
        <v>311</v>
      </c>
      <c r="G883" s="3" t="s">
        <v>2901</v>
      </c>
      <c r="H883" s="12" t="s">
        <v>2902</v>
      </c>
      <c r="I883" s="15" t="s">
        <v>412</v>
      </c>
      <c r="J883" s="44" t="s">
        <v>311</v>
      </c>
      <c r="K883" s="55" t="s">
        <v>2903</v>
      </c>
      <c r="L883" s="10">
        <v>75000</v>
      </c>
      <c r="M883" s="10">
        <v>0</v>
      </c>
      <c r="N883" s="10">
        <v>75000</v>
      </c>
      <c r="O88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83" s="10">
        <v>18750</v>
      </c>
      <c r="Q883" s="10">
        <v>0</v>
      </c>
      <c r="R883" s="10">
        <v>18750</v>
      </c>
      <c r="S883" s="10">
        <f>SUM(Table3[[#This Row],[2nd Apportionment A-G Access Grant Res. Code 7412, PCA 25580]:[2nd Apportionment A-G Learning Loss Mitigation Grant Res. Code 7413, PCA 25635]])</f>
        <v>37500</v>
      </c>
    </row>
    <row r="884" spans="1:19" x14ac:dyDescent="0.2">
      <c r="A884" s="14" t="s">
        <v>306</v>
      </c>
      <c r="B884" s="3" t="s">
        <v>307</v>
      </c>
      <c r="C884" s="3">
        <v>1</v>
      </c>
      <c r="D884" s="13" t="s">
        <v>4264</v>
      </c>
      <c r="E884" s="13" t="s">
        <v>308</v>
      </c>
      <c r="F884" s="13" t="s">
        <v>2885</v>
      </c>
      <c r="G884" s="3" t="s">
        <v>2904</v>
      </c>
      <c r="H884" s="12" t="s">
        <v>2905</v>
      </c>
      <c r="I884" s="15" t="s">
        <v>416</v>
      </c>
      <c r="J884" s="44" t="s">
        <v>2906</v>
      </c>
      <c r="K884" s="55" t="s">
        <v>2907</v>
      </c>
      <c r="L884" s="10">
        <v>43874</v>
      </c>
      <c r="M884" s="10">
        <v>0</v>
      </c>
      <c r="N884" s="10">
        <v>16448</v>
      </c>
      <c r="O88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60322</v>
      </c>
      <c r="P884" s="10">
        <v>10968</v>
      </c>
      <c r="Q884" s="10">
        <v>0</v>
      </c>
      <c r="R884" s="10">
        <v>4112</v>
      </c>
      <c r="S884" s="10">
        <f>SUM(Table3[[#This Row],[2nd Apportionment A-G Access Grant Res. Code 7412, PCA 25580]:[2nd Apportionment A-G Learning Loss Mitigation Grant Res. Code 7413, PCA 25635]])</f>
        <v>15080</v>
      </c>
    </row>
    <row r="885" spans="1:19" x14ac:dyDescent="0.2">
      <c r="A885" s="14" t="s">
        <v>306</v>
      </c>
      <c r="B885" s="3" t="s">
        <v>307</v>
      </c>
      <c r="C885" s="3">
        <v>1</v>
      </c>
      <c r="D885" s="13" t="s">
        <v>4265</v>
      </c>
      <c r="E885" s="13" t="s">
        <v>308</v>
      </c>
      <c r="F885" s="13" t="s">
        <v>311</v>
      </c>
      <c r="G885" s="3" t="s">
        <v>2908</v>
      </c>
      <c r="H885" s="12" t="s">
        <v>2909</v>
      </c>
      <c r="I885" s="15" t="s">
        <v>416</v>
      </c>
      <c r="J885" s="44" t="s">
        <v>2910</v>
      </c>
      <c r="K885" s="55" t="s">
        <v>2911</v>
      </c>
      <c r="L885" s="10">
        <v>0</v>
      </c>
      <c r="M885" s="10">
        <v>162104</v>
      </c>
      <c r="N885" s="10">
        <v>75000</v>
      </c>
      <c r="O88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237104</v>
      </c>
      <c r="P885" s="10">
        <v>0</v>
      </c>
      <c r="Q885" s="10">
        <v>40526</v>
      </c>
      <c r="R885" s="10">
        <v>18750</v>
      </c>
      <c r="S885" s="10">
        <f>SUM(Table3[[#This Row],[2nd Apportionment A-G Access Grant Res. Code 7412, PCA 25580]:[2nd Apportionment A-G Learning Loss Mitigation Grant Res. Code 7413, PCA 25635]])</f>
        <v>59276</v>
      </c>
    </row>
    <row r="886" spans="1:19" ht="30" x14ac:dyDescent="0.2">
      <c r="A886" s="14" t="s">
        <v>306</v>
      </c>
      <c r="B886" s="3" t="s">
        <v>307</v>
      </c>
      <c r="C886" s="3">
        <v>1</v>
      </c>
      <c r="D886" s="13" t="s">
        <v>4266</v>
      </c>
      <c r="E886" s="13" t="s">
        <v>308</v>
      </c>
      <c r="F886" s="13" t="s">
        <v>309</v>
      </c>
      <c r="G886" s="3" t="s">
        <v>2912</v>
      </c>
      <c r="H886" s="12" t="s">
        <v>2913</v>
      </c>
      <c r="I886" s="15" t="s">
        <v>412</v>
      </c>
      <c r="J886" s="44" t="s">
        <v>309</v>
      </c>
      <c r="K886" s="55" t="s">
        <v>2914</v>
      </c>
      <c r="L886" s="10">
        <v>13304</v>
      </c>
      <c r="M886" s="10">
        <v>0</v>
      </c>
      <c r="N886" s="10">
        <v>4988</v>
      </c>
      <c r="O88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18292</v>
      </c>
      <c r="P886" s="10">
        <v>3326</v>
      </c>
      <c r="Q886" s="10">
        <v>0</v>
      </c>
      <c r="R886" s="10">
        <v>1247</v>
      </c>
      <c r="S886" s="10">
        <f>SUM(Table3[[#This Row],[2nd Apportionment A-G Access Grant Res. Code 7412, PCA 25580]:[2nd Apportionment A-G Learning Loss Mitigation Grant Res. Code 7413, PCA 25635]])</f>
        <v>4573</v>
      </c>
    </row>
    <row r="887" spans="1:19" ht="30" x14ac:dyDescent="0.2">
      <c r="A887" s="14" t="s">
        <v>306</v>
      </c>
      <c r="B887" s="3" t="s">
        <v>307</v>
      </c>
      <c r="C887" s="3">
        <v>1</v>
      </c>
      <c r="D887" s="13" t="s">
        <v>4267</v>
      </c>
      <c r="E887" s="13" t="s">
        <v>308</v>
      </c>
      <c r="F887" s="13" t="s">
        <v>2887</v>
      </c>
      <c r="G887" s="3" t="s">
        <v>2915</v>
      </c>
      <c r="H887" s="12" t="s">
        <v>2916</v>
      </c>
      <c r="I887" s="15" t="s">
        <v>416</v>
      </c>
      <c r="J887" s="44" t="s">
        <v>2917</v>
      </c>
      <c r="K887" s="55" t="s">
        <v>2918</v>
      </c>
      <c r="L887" s="10">
        <v>15568</v>
      </c>
      <c r="M887" s="10">
        <v>0</v>
      </c>
      <c r="N887" s="10">
        <v>5836</v>
      </c>
      <c r="O88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21404</v>
      </c>
      <c r="P887" s="10">
        <v>3892</v>
      </c>
      <c r="Q887" s="10">
        <v>0</v>
      </c>
      <c r="R887" s="10">
        <v>1459</v>
      </c>
      <c r="S887" s="10">
        <f>SUM(Table3[[#This Row],[2nd Apportionment A-G Access Grant Res. Code 7412, PCA 25580]:[2nd Apportionment A-G Learning Loss Mitigation Grant Res. Code 7413, PCA 25635]])</f>
        <v>5351</v>
      </c>
    </row>
    <row r="888" spans="1:19" x14ac:dyDescent="0.2">
      <c r="A888" s="14" t="s">
        <v>315</v>
      </c>
      <c r="B888" s="3" t="s">
        <v>316</v>
      </c>
      <c r="C888" s="3">
        <v>1</v>
      </c>
      <c r="D888" s="13" t="s">
        <v>4268</v>
      </c>
      <c r="E888" s="13" t="s">
        <v>317</v>
      </c>
      <c r="F888" s="13" t="s">
        <v>2919</v>
      </c>
      <c r="G888" s="3" t="s">
        <v>10</v>
      </c>
      <c r="H888" s="12" t="s">
        <v>396</v>
      </c>
      <c r="I888" s="15" t="s">
        <v>396</v>
      </c>
      <c r="J888" s="44" t="s">
        <v>2919</v>
      </c>
      <c r="K888" s="55" t="s">
        <v>2920</v>
      </c>
      <c r="L888" s="10">
        <v>75000</v>
      </c>
      <c r="M888" s="10">
        <v>0</v>
      </c>
      <c r="N888" s="10">
        <v>75000</v>
      </c>
      <c r="O88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88" s="10">
        <v>18750</v>
      </c>
      <c r="Q888" s="10">
        <v>0</v>
      </c>
      <c r="R888" s="10">
        <v>18750</v>
      </c>
      <c r="S888" s="10">
        <f>SUM(Table3[[#This Row],[2nd Apportionment A-G Access Grant Res. Code 7412, PCA 25580]:[2nd Apportionment A-G Learning Loss Mitigation Grant Res. Code 7413, PCA 25635]])</f>
        <v>37500</v>
      </c>
    </row>
    <row r="889" spans="1:19" x14ac:dyDescent="0.2">
      <c r="A889" s="14" t="s">
        <v>315</v>
      </c>
      <c r="B889" s="3" t="s">
        <v>316</v>
      </c>
      <c r="C889" s="3">
        <v>1</v>
      </c>
      <c r="D889" s="13" t="s">
        <v>4269</v>
      </c>
      <c r="E889" s="13" t="s">
        <v>317</v>
      </c>
      <c r="F889" s="13" t="s">
        <v>2921</v>
      </c>
      <c r="G889" s="3" t="s">
        <v>10</v>
      </c>
      <c r="H889" s="12" t="s">
        <v>396</v>
      </c>
      <c r="I889" s="15" t="s">
        <v>396</v>
      </c>
      <c r="J889" s="44" t="s">
        <v>2921</v>
      </c>
      <c r="K889" s="55" t="s">
        <v>2922</v>
      </c>
      <c r="L889" s="10">
        <v>213710</v>
      </c>
      <c r="M889" s="10">
        <v>0</v>
      </c>
      <c r="N889" s="10">
        <v>80119</v>
      </c>
      <c r="O88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293829</v>
      </c>
      <c r="P889" s="10">
        <v>53427</v>
      </c>
      <c r="Q889" s="10">
        <v>0</v>
      </c>
      <c r="R889" s="10">
        <v>20030</v>
      </c>
      <c r="S889" s="10">
        <f>SUM(Table3[[#This Row],[2nd Apportionment A-G Access Grant Res. Code 7412, PCA 25580]:[2nd Apportionment A-G Learning Loss Mitigation Grant Res. Code 7413, PCA 25635]])</f>
        <v>73457</v>
      </c>
    </row>
    <row r="890" spans="1:19" x14ac:dyDescent="0.2">
      <c r="A890" s="14" t="s">
        <v>315</v>
      </c>
      <c r="B890" s="3" t="s">
        <v>316</v>
      </c>
      <c r="C890" s="3">
        <v>1</v>
      </c>
      <c r="D890" s="13" t="s">
        <v>4270</v>
      </c>
      <c r="E890" s="13" t="s">
        <v>317</v>
      </c>
      <c r="F890" s="13" t="s">
        <v>2923</v>
      </c>
      <c r="G890" s="3" t="s">
        <v>10</v>
      </c>
      <c r="H890" s="12" t="s">
        <v>396</v>
      </c>
      <c r="I890" s="15" t="s">
        <v>396</v>
      </c>
      <c r="J890" s="44" t="s">
        <v>2923</v>
      </c>
      <c r="K890" s="55" t="s">
        <v>2924</v>
      </c>
      <c r="L890" s="10">
        <v>75000</v>
      </c>
      <c r="M890" s="10">
        <v>0</v>
      </c>
      <c r="N890" s="10">
        <v>75000</v>
      </c>
      <c r="O89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90" s="10">
        <v>18750</v>
      </c>
      <c r="Q890" s="10">
        <v>0</v>
      </c>
      <c r="R890" s="10">
        <v>18750</v>
      </c>
      <c r="S890" s="10">
        <f>SUM(Table3[[#This Row],[2nd Apportionment A-G Access Grant Res. Code 7412, PCA 25580]:[2nd Apportionment A-G Learning Loss Mitigation Grant Res. Code 7413, PCA 25635]])</f>
        <v>37500</v>
      </c>
    </row>
    <row r="891" spans="1:19" x14ac:dyDescent="0.2">
      <c r="A891" s="14" t="s">
        <v>315</v>
      </c>
      <c r="B891" s="3" t="s">
        <v>316</v>
      </c>
      <c r="C891" s="3">
        <v>1</v>
      </c>
      <c r="D891" s="13" t="s">
        <v>4271</v>
      </c>
      <c r="E891" s="13" t="s">
        <v>317</v>
      </c>
      <c r="F891" s="13" t="s">
        <v>2925</v>
      </c>
      <c r="G891" s="3" t="s">
        <v>10</v>
      </c>
      <c r="H891" s="12" t="s">
        <v>396</v>
      </c>
      <c r="I891" s="15" t="s">
        <v>396</v>
      </c>
      <c r="J891" s="44" t="s">
        <v>2925</v>
      </c>
      <c r="K891" s="55" t="s">
        <v>2926</v>
      </c>
      <c r="L891" s="10">
        <v>497054</v>
      </c>
      <c r="M891" s="10">
        <v>0</v>
      </c>
      <c r="N891" s="10">
        <v>186343</v>
      </c>
      <c r="O89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683397</v>
      </c>
      <c r="P891" s="10">
        <v>124263</v>
      </c>
      <c r="Q891" s="10">
        <v>0</v>
      </c>
      <c r="R891" s="10">
        <v>46586</v>
      </c>
      <c r="S891" s="10">
        <f>SUM(Table3[[#This Row],[2nd Apportionment A-G Access Grant Res. Code 7412, PCA 25580]:[2nd Apportionment A-G Learning Loss Mitigation Grant Res. Code 7413, PCA 25635]])</f>
        <v>170849</v>
      </c>
    </row>
    <row r="892" spans="1:19" x14ac:dyDescent="0.2">
      <c r="A892" s="14" t="s">
        <v>315</v>
      </c>
      <c r="B892" s="3" t="s">
        <v>316</v>
      </c>
      <c r="C892" s="3">
        <v>1</v>
      </c>
      <c r="D892" s="13" t="s">
        <v>4272</v>
      </c>
      <c r="E892" s="13" t="s">
        <v>317</v>
      </c>
      <c r="F892" s="13" t="s">
        <v>2927</v>
      </c>
      <c r="G892" s="3" t="s">
        <v>10</v>
      </c>
      <c r="H892" s="12" t="s">
        <v>396</v>
      </c>
      <c r="I892" s="15" t="s">
        <v>396</v>
      </c>
      <c r="J892" s="44" t="s">
        <v>2927</v>
      </c>
      <c r="K892" s="55" t="s">
        <v>2928</v>
      </c>
      <c r="L892" s="10">
        <v>118885</v>
      </c>
      <c r="M892" s="10">
        <v>0</v>
      </c>
      <c r="N892" s="10">
        <v>75000</v>
      </c>
      <c r="O89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193885</v>
      </c>
      <c r="P892" s="10">
        <v>29721</v>
      </c>
      <c r="Q892" s="10">
        <v>0</v>
      </c>
      <c r="R892" s="10">
        <v>18750</v>
      </c>
      <c r="S892" s="10">
        <f>SUM(Table3[[#This Row],[2nd Apportionment A-G Access Grant Res. Code 7412, PCA 25580]:[2nd Apportionment A-G Learning Loss Mitigation Grant Res. Code 7413, PCA 25635]])</f>
        <v>48471</v>
      </c>
    </row>
    <row r="893" spans="1:19" x14ac:dyDescent="0.2">
      <c r="A893" s="14" t="s">
        <v>315</v>
      </c>
      <c r="B893" s="3" t="s">
        <v>316</v>
      </c>
      <c r="C893" s="3">
        <v>1</v>
      </c>
      <c r="D893" s="13" t="s">
        <v>4273</v>
      </c>
      <c r="E893" s="13" t="s">
        <v>317</v>
      </c>
      <c r="F893" s="13" t="s">
        <v>2925</v>
      </c>
      <c r="G893" s="3" t="s">
        <v>2929</v>
      </c>
      <c r="H893" s="12" t="s">
        <v>2930</v>
      </c>
      <c r="I893" s="15" t="s">
        <v>416</v>
      </c>
      <c r="J893" s="44" t="s">
        <v>2931</v>
      </c>
      <c r="K893" s="55" t="s">
        <v>2932</v>
      </c>
      <c r="L893" s="10">
        <v>23211</v>
      </c>
      <c r="M893" s="10">
        <v>0</v>
      </c>
      <c r="N893" s="10">
        <v>8702</v>
      </c>
      <c r="O89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31913</v>
      </c>
      <c r="P893" s="10">
        <v>5803</v>
      </c>
      <c r="Q893" s="10">
        <v>0</v>
      </c>
      <c r="R893" s="10">
        <v>2175</v>
      </c>
      <c r="S893" s="10">
        <f>SUM(Table3[[#This Row],[2nd Apportionment A-G Access Grant Res. Code 7412, PCA 25580]:[2nd Apportionment A-G Learning Loss Mitigation Grant Res. Code 7413, PCA 25635]])</f>
        <v>7978</v>
      </c>
    </row>
    <row r="894" spans="1:19" x14ac:dyDescent="0.2">
      <c r="A894" s="14" t="s">
        <v>315</v>
      </c>
      <c r="B894" s="3" t="s">
        <v>316</v>
      </c>
      <c r="C894" s="3">
        <v>1</v>
      </c>
      <c r="D894" s="13" t="s">
        <v>4274</v>
      </c>
      <c r="E894" s="13" t="s">
        <v>317</v>
      </c>
      <c r="F894" s="13" t="s">
        <v>2921</v>
      </c>
      <c r="G894" s="3" t="s">
        <v>2933</v>
      </c>
      <c r="H894" s="12" t="s">
        <v>2934</v>
      </c>
      <c r="I894" s="15" t="s">
        <v>412</v>
      </c>
      <c r="J894" s="44" t="s">
        <v>2921</v>
      </c>
      <c r="K894" s="55" t="s">
        <v>2935</v>
      </c>
      <c r="L894" s="10">
        <v>75000</v>
      </c>
      <c r="M894" s="10">
        <v>0</v>
      </c>
      <c r="N894" s="10">
        <v>75000</v>
      </c>
      <c r="O89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94" s="10">
        <v>18750</v>
      </c>
      <c r="Q894" s="10">
        <v>0</v>
      </c>
      <c r="R894" s="10">
        <v>18750</v>
      </c>
      <c r="S894" s="10">
        <f>SUM(Table3[[#This Row],[2nd Apportionment A-G Access Grant Res. Code 7412, PCA 25580]:[2nd Apportionment A-G Learning Loss Mitigation Grant Res. Code 7413, PCA 25635]])</f>
        <v>37500</v>
      </c>
    </row>
    <row r="895" spans="1:19" x14ac:dyDescent="0.2">
      <c r="A895" s="14" t="s">
        <v>315</v>
      </c>
      <c r="B895" s="3" t="s">
        <v>316</v>
      </c>
      <c r="C895" s="3">
        <v>1</v>
      </c>
      <c r="D895" s="13" t="s">
        <v>4275</v>
      </c>
      <c r="E895" s="13" t="s">
        <v>317</v>
      </c>
      <c r="F895" s="13" t="s">
        <v>2936</v>
      </c>
      <c r="G895" s="3" t="s">
        <v>2937</v>
      </c>
      <c r="H895" s="12" t="s">
        <v>2938</v>
      </c>
      <c r="I895" s="15" t="s">
        <v>412</v>
      </c>
      <c r="J895" s="44" t="s">
        <v>2936</v>
      </c>
      <c r="K895" s="55" t="s">
        <v>2939</v>
      </c>
      <c r="L895" s="10">
        <v>5944</v>
      </c>
      <c r="M895" s="10">
        <v>0</v>
      </c>
      <c r="N895" s="10">
        <v>2228</v>
      </c>
      <c r="O89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8172</v>
      </c>
      <c r="P895" s="10">
        <v>1486</v>
      </c>
      <c r="Q895" s="10">
        <v>0</v>
      </c>
      <c r="R895" s="10">
        <v>557</v>
      </c>
      <c r="S895" s="10">
        <f>SUM(Table3[[#This Row],[2nd Apportionment A-G Access Grant Res. Code 7412, PCA 25580]:[2nd Apportionment A-G Learning Loss Mitigation Grant Res. Code 7413, PCA 25635]])</f>
        <v>2043</v>
      </c>
    </row>
    <row r="896" spans="1:19" x14ac:dyDescent="0.2">
      <c r="A896" s="14" t="s">
        <v>315</v>
      </c>
      <c r="B896" s="3" t="s">
        <v>316</v>
      </c>
      <c r="C896" s="3">
        <v>1</v>
      </c>
      <c r="D896" s="13" t="s">
        <v>4276</v>
      </c>
      <c r="E896" s="13" t="s">
        <v>317</v>
      </c>
      <c r="F896" s="13" t="s">
        <v>2925</v>
      </c>
      <c r="G896" s="3" t="s">
        <v>2940</v>
      </c>
      <c r="H896" s="12" t="s">
        <v>2941</v>
      </c>
      <c r="I896" s="15" t="s">
        <v>416</v>
      </c>
      <c r="J896" s="44" t="s">
        <v>2942</v>
      </c>
      <c r="K896" s="55" t="s">
        <v>2943</v>
      </c>
      <c r="L896" s="10">
        <v>0</v>
      </c>
      <c r="M896" s="10">
        <v>60700</v>
      </c>
      <c r="N896" s="10">
        <v>9020</v>
      </c>
      <c r="O89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69720</v>
      </c>
      <c r="P896" s="10">
        <v>0</v>
      </c>
      <c r="Q896" s="10">
        <v>15175</v>
      </c>
      <c r="R896" s="10">
        <v>2255</v>
      </c>
      <c r="S896" s="10">
        <f>SUM(Table3[[#This Row],[2nd Apportionment A-G Access Grant Res. Code 7412, PCA 25580]:[2nd Apportionment A-G Learning Loss Mitigation Grant Res. Code 7413, PCA 25635]])</f>
        <v>17430</v>
      </c>
    </row>
    <row r="897" spans="1:19" x14ac:dyDescent="0.2">
      <c r="A897" s="14" t="s">
        <v>315</v>
      </c>
      <c r="B897" s="3" t="s">
        <v>316</v>
      </c>
      <c r="C897" s="3">
        <v>1</v>
      </c>
      <c r="D897" s="13" t="s">
        <v>4277</v>
      </c>
      <c r="E897" s="13" t="s">
        <v>317</v>
      </c>
      <c r="F897" s="13" t="s">
        <v>2944</v>
      </c>
      <c r="G897" s="3" t="s">
        <v>2945</v>
      </c>
      <c r="H897" s="12" t="s">
        <v>2946</v>
      </c>
      <c r="I897" s="15" t="s">
        <v>412</v>
      </c>
      <c r="J897" s="44" t="s">
        <v>2944</v>
      </c>
      <c r="K897" s="55" t="s">
        <v>2947</v>
      </c>
      <c r="L897" s="10">
        <v>75000</v>
      </c>
      <c r="M897" s="10">
        <v>0</v>
      </c>
      <c r="N897" s="10">
        <v>75000</v>
      </c>
      <c r="O89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97" s="10">
        <v>18750</v>
      </c>
      <c r="Q897" s="10">
        <v>0</v>
      </c>
      <c r="R897" s="10">
        <v>18750</v>
      </c>
      <c r="S897" s="10">
        <f>SUM(Table3[[#This Row],[2nd Apportionment A-G Access Grant Res. Code 7412, PCA 25580]:[2nd Apportionment A-G Learning Loss Mitigation Grant Res. Code 7413, PCA 25635]])</f>
        <v>37500</v>
      </c>
    </row>
    <row r="898" spans="1:19" x14ac:dyDescent="0.2">
      <c r="A898" s="14" t="s">
        <v>315</v>
      </c>
      <c r="B898" s="3" t="s">
        <v>316</v>
      </c>
      <c r="C898" s="3">
        <v>1</v>
      </c>
      <c r="D898" s="13" t="s">
        <v>4278</v>
      </c>
      <c r="E898" s="13" t="s">
        <v>317</v>
      </c>
      <c r="F898" s="13" t="s">
        <v>2948</v>
      </c>
      <c r="G898" s="3" t="s">
        <v>2949</v>
      </c>
      <c r="H898" s="12" t="s">
        <v>2950</v>
      </c>
      <c r="I898" s="15" t="s">
        <v>416</v>
      </c>
      <c r="J898" s="44" t="s">
        <v>2951</v>
      </c>
      <c r="K898" s="55" t="s">
        <v>2952</v>
      </c>
      <c r="L898" s="10">
        <v>75000</v>
      </c>
      <c r="M898" s="10">
        <v>0</v>
      </c>
      <c r="N898" s="10">
        <v>75000</v>
      </c>
      <c r="O89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98" s="10">
        <v>18750</v>
      </c>
      <c r="Q898" s="10">
        <v>0</v>
      </c>
      <c r="R898" s="10">
        <v>18750</v>
      </c>
      <c r="S898" s="10">
        <f>SUM(Table3[[#This Row],[2nd Apportionment A-G Access Grant Res. Code 7412, PCA 25580]:[2nd Apportionment A-G Learning Loss Mitigation Grant Res. Code 7413, PCA 25635]])</f>
        <v>37500</v>
      </c>
    </row>
    <row r="899" spans="1:19" x14ac:dyDescent="0.2">
      <c r="A899" s="14" t="s">
        <v>315</v>
      </c>
      <c r="B899" s="3" t="s">
        <v>316</v>
      </c>
      <c r="C899" s="3">
        <v>1</v>
      </c>
      <c r="D899" s="13" t="s">
        <v>4279</v>
      </c>
      <c r="E899" s="13" t="s">
        <v>317</v>
      </c>
      <c r="F899" s="13" t="s">
        <v>2953</v>
      </c>
      <c r="G899" s="3" t="s">
        <v>2954</v>
      </c>
      <c r="H899" s="12" t="s">
        <v>2955</v>
      </c>
      <c r="I899" s="15" t="s">
        <v>416</v>
      </c>
      <c r="J899" s="44" t="s">
        <v>2956</v>
      </c>
      <c r="K899" s="55" t="s">
        <v>2957</v>
      </c>
      <c r="L899" s="10">
        <v>15851</v>
      </c>
      <c r="M899" s="10">
        <v>0</v>
      </c>
      <c r="N899" s="10">
        <v>5943</v>
      </c>
      <c r="O89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21794</v>
      </c>
      <c r="P899" s="10">
        <v>3963</v>
      </c>
      <c r="Q899" s="10">
        <v>0</v>
      </c>
      <c r="R899" s="10">
        <v>1486</v>
      </c>
      <c r="S899" s="10">
        <f>SUM(Table3[[#This Row],[2nd Apportionment A-G Access Grant Res. Code 7412, PCA 25580]:[2nd Apportionment A-G Learning Loss Mitigation Grant Res. Code 7413, PCA 25635]])</f>
        <v>5449</v>
      </c>
    </row>
    <row r="900" spans="1:19" x14ac:dyDescent="0.2">
      <c r="A900" s="14" t="s">
        <v>315</v>
      </c>
      <c r="B900" s="3" t="s">
        <v>316</v>
      </c>
      <c r="C900" s="3">
        <v>1</v>
      </c>
      <c r="D900" s="13" t="s">
        <v>4280</v>
      </c>
      <c r="E900" s="13" t="s">
        <v>317</v>
      </c>
      <c r="F900" s="13" t="s">
        <v>2919</v>
      </c>
      <c r="G900" s="3" t="s">
        <v>2958</v>
      </c>
      <c r="H900" s="12" t="s">
        <v>2959</v>
      </c>
      <c r="I900" s="15" t="s">
        <v>416</v>
      </c>
      <c r="J900" s="44" t="s">
        <v>2960</v>
      </c>
      <c r="K900" s="55" t="s">
        <v>2961</v>
      </c>
      <c r="L900" s="10">
        <v>75000</v>
      </c>
      <c r="M900" s="10">
        <v>0</v>
      </c>
      <c r="N900" s="10">
        <v>75000</v>
      </c>
      <c r="O90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00" s="10">
        <v>18750</v>
      </c>
      <c r="Q900" s="10">
        <v>0</v>
      </c>
      <c r="R900" s="10">
        <v>18750</v>
      </c>
      <c r="S900" s="10">
        <f>SUM(Table3[[#This Row],[2nd Apportionment A-G Access Grant Res. Code 7412, PCA 25580]:[2nd Apportionment A-G Learning Loss Mitigation Grant Res. Code 7413, PCA 25635]])</f>
        <v>37500</v>
      </c>
    </row>
    <row r="901" spans="1:19" x14ac:dyDescent="0.2">
      <c r="A901" s="14" t="s">
        <v>4281</v>
      </c>
      <c r="B901" s="3" t="s">
        <v>4282</v>
      </c>
      <c r="C901" s="3">
        <v>1</v>
      </c>
      <c r="D901" s="13" t="s">
        <v>4283</v>
      </c>
      <c r="E901" s="13" t="s">
        <v>2962</v>
      </c>
      <c r="F901" s="13" t="s">
        <v>2963</v>
      </c>
      <c r="G901" s="3" t="s">
        <v>10</v>
      </c>
      <c r="H901" s="12" t="s">
        <v>396</v>
      </c>
      <c r="I901" s="15" t="s">
        <v>396</v>
      </c>
      <c r="J901" s="44" t="s">
        <v>2963</v>
      </c>
      <c r="K901" s="55" t="s">
        <v>2964</v>
      </c>
      <c r="L901" s="10">
        <v>14153</v>
      </c>
      <c r="M901" s="10">
        <v>0</v>
      </c>
      <c r="N901" s="10">
        <v>5306</v>
      </c>
      <c r="O90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19459</v>
      </c>
      <c r="P901" s="10">
        <v>3538</v>
      </c>
      <c r="Q901" s="10">
        <v>0</v>
      </c>
      <c r="R901" s="10">
        <v>1326</v>
      </c>
      <c r="S901" s="10">
        <f>SUM(Table3[[#This Row],[2nd Apportionment A-G Access Grant Res. Code 7412, PCA 25580]:[2nd Apportionment A-G Learning Loss Mitigation Grant Res. Code 7413, PCA 25635]])</f>
        <v>4864</v>
      </c>
    </row>
    <row r="902" spans="1:19" x14ac:dyDescent="0.2">
      <c r="A902" s="14" t="s">
        <v>318</v>
      </c>
      <c r="B902" s="3" t="s">
        <v>319</v>
      </c>
      <c r="C902" s="3">
        <v>1</v>
      </c>
      <c r="D902" s="13" t="s">
        <v>4284</v>
      </c>
      <c r="E902" s="13" t="s">
        <v>320</v>
      </c>
      <c r="F902" s="13" t="s">
        <v>2965</v>
      </c>
      <c r="G902" s="3" t="s">
        <v>10</v>
      </c>
      <c r="H902" s="12" t="s">
        <v>396</v>
      </c>
      <c r="I902" s="15" t="s">
        <v>396</v>
      </c>
      <c r="J902" s="44" t="s">
        <v>2965</v>
      </c>
      <c r="K902" s="55" t="s">
        <v>2966</v>
      </c>
      <c r="L902" s="10">
        <v>75000</v>
      </c>
      <c r="M902" s="10">
        <v>0</v>
      </c>
      <c r="N902" s="10">
        <v>75000</v>
      </c>
      <c r="O90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02" s="10">
        <v>18750</v>
      </c>
      <c r="Q902" s="10">
        <v>0</v>
      </c>
      <c r="R902" s="10">
        <v>18750</v>
      </c>
      <c r="S902" s="10">
        <f>SUM(Table3[[#This Row],[2nd Apportionment A-G Access Grant Res. Code 7412, PCA 25580]:[2nd Apportionment A-G Learning Loss Mitigation Grant Res. Code 7413, PCA 25635]])</f>
        <v>37500</v>
      </c>
    </row>
    <row r="903" spans="1:19" x14ac:dyDescent="0.2">
      <c r="A903" s="14" t="s">
        <v>318</v>
      </c>
      <c r="B903" s="3" t="s">
        <v>319</v>
      </c>
      <c r="C903" s="3">
        <v>1</v>
      </c>
      <c r="D903" s="13" t="s">
        <v>4285</v>
      </c>
      <c r="E903" s="13" t="s">
        <v>320</v>
      </c>
      <c r="F903" s="13" t="s">
        <v>2967</v>
      </c>
      <c r="G903" s="3" t="s">
        <v>10</v>
      </c>
      <c r="H903" s="12" t="s">
        <v>396</v>
      </c>
      <c r="I903" s="15" t="s">
        <v>396</v>
      </c>
      <c r="J903" s="44" t="s">
        <v>2967</v>
      </c>
      <c r="K903" s="55" t="s">
        <v>2968</v>
      </c>
      <c r="L903" s="10">
        <v>75000</v>
      </c>
      <c r="M903" s="10">
        <v>0</v>
      </c>
      <c r="N903" s="10">
        <v>75000</v>
      </c>
      <c r="O90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03" s="10">
        <v>18750</v>
      </c>
      <c r="Q903" s="10">
        <v>0</v>
      </c>
      <c r="R903" s="10">
        <v>18750</v>
      </c>
      <c r="S903" s="10">
        <f>SUM(Table3[[#This Row],[2nd Apportionment A-G Access Grant Res. Code 7412, PCA 25580]:[2nd Apportionment A-G Learning Loss Mitigation Grant Res. Code 7413, PCA 25635]])</f>
        <v>37500</v>
      </c>
    </row>
    <row r="904" spans="1:19" x14ac:dyDescent="0.2">
      <c r="A904" s="14" t="s">
        <v>318</v>
      </c>
      <c r="B904" s="3" t="s">
        <v>319</v>
      </c>
      <c r="C904" s="3">
        <v>1</v>
      </c>
      <c r="D904" s="13" t="s">
        <v>4286</v>
      </c>
      <c r="E904" s="13" t="s">
        <v>320</v>
      </c>
      <c r="F904" s="13" t="s">
        <v>2969</v>
      </c>
      <c r="G904" s="3" t="s">
        <v>10</v>
      </c>
      <c r="H904" s="12" t="s">
        <v>396</v>
      </c>
      <c r="I904" s="15" t="s">
        <v>396</v>
      </c>
      <c r="J904" s="44" t="s">
        <v>2969</v>
      </c>
      <c r="K904" s="55" t="s">
        <v>2970</v>
      </c>
      <c r="L904" s="10">
        <v>91428</v>
      </c>
      <c r="M904" s="10">
        <v>0</v>
      </c>
      <c r="N904" s="10">
        <v>75000</v>
      </c>
      <c r="O90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166428</v>
      </c>
      <c r="P904" s="10">
        <v>22857</v>
      </c>
      <c r="Q904" s="10">
        <v>0</v>
      </c>
      <c r="R904" s="10">
        <v>18750</v>
      </c>
      <c r="S904" s="10">
        <f>SUM(Table3[[#This Row],[2nd Apportionment A-G Access Grant Res. Code 7412, PCA 25580]:[2nd Apportionment A-G Learning Loss Mitigation Grant Res. Code 7413, PCA 25635]])</f>
        <v>41607</v>
      </c>
    </row>
    <row r="905" spans="1:19" x14ac:dyDescent="0.2">
      <c r="A905" s="14" t="s">
        <v>318</v>
      </c>
      <c r="B905" s="3" t="s">
        <v>319</v>
      </c>
      <c r="C905" s="3">
        <v>1</v>
      </c>
      <c r="D905" s="13" t="s">
        <v>4287</v>
      </c>
      <c r="E905" s="13" t="s">
        <v>320</v>
      </c>
      <c r="F905" s="13" t="s">
        <v>2971</v>
      </c>
      <c r="G905" s="3" t="s">
        <v>10</v>
      </c>
      <c r="H905" s="12" t="s">
        <v>396</v>
      </c>
      <c r="I905" s="15" t="s">
        <v>396</v>
      </c>
      <c r="J905" s="44" t="s">
        <v>2971</v>
      </c>
      <c r="K905" s="55" t="s">
        <v>2972</v>
      </c>
      <c r="L905" s="10">
        <v>112375</v>
      </c>
      <c r="M905" s="10">
        <v>0</v>
      </c>
      <c r="N905" s="10">
        <v>42129</v>
      </c>
      <c r="O90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154504</v>
      </c>
      <c r="P905" s="10">
        <v>28094</v>
      </c>
      <c r="Q905" s="10">
        <v>0</v>
      </c>
      <c r="R905" s="10">
        <v>10532</v>
      </c>
      <c r="S905" s="10">
        <f>SUM(Table3[[#This Row],[2nd Apportionment A-G Access Grant Res. Code 7412, PCA 25580]:[2nd Apportionment A-G Learning Loss Mitigation Grant Res. Code 7413, PCA 25635]])</f>
        <v>38626</v>
      </c>
    </row>
    <row r="906" spans="1:19" x14ac:dyDescent="0.2">
      <c r="A906" s="14" t="s">
        <v>318</v>
      </c>
      <c r="B906" s="3" t="s">
        <v>319</v>
      </c>
      <c r="C906" s="3">
        <v>1</v>
      </c>
      <c r="D906" s="13" t="s">
        <v>4288</v>
      </c>
      <c r="E906" s="13" t="s">
        <v>320</v>
      </c>
      <c r="F906" s="13" t="s">
        <v>2973</v>
      </c>
      <c r="G906" s="3" t="s">
        <v>10</v>
      </c>
      <c r="H906" s="12" t="s">
        <v>396</v>
      </c>
      <c r="I906" s="15" t="s">
        <v>396</v>
      </c>
      <c r="J906" s="44" t="s">
        <v>2973</v>
      </c>
      <c r="K906" s="55" t="s">
        <v>2974</v>
      </c>
      <c r="L906" s="10">
        <v>75000</v>
      </c>
      <c r="M906" s="10">
        <v>0</v>
      </c>
      <c r="N906" s="10">
        <v>75000</v>
      </c>
      <c r="O90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06" s="10">
        <v>18750</v>
      </c>
      <c r="Q906" s="10">
        <v>0</v>
      </c>
      <c r="R906" s="10">
        <v>18750</v>
      </c>
      <c r="S906" s="10">
        <f>SUM(Table3[[#This Row],[2nd Apportionment A-G Access Grant Res. Code 7412, PCA 25580]:[2nd Apportionment A-G Learning Loss Mitigation Grant Res. Code 7413, PCA 25635]])</f>
        <v>37500</v>
      </c>
    </row>
    <row r="907" spans="1:19" x14ac:dyDescent="0.2">
      <c r="A907" s="14" t="s">
        <v>318</v>
      </c>
      <c r="B907" s="3" t="s">
        <v>319</v>
      </c>
      <c r="C907" s="3">
        <v>1</v>
      </c>
      <c r="D907" s="13" t="s">
        <v>4289</v>
      </c>
      <c r="E907" s="13" t="s">
        <v>320</v>
      </c>
      <c r="F907" s="13" t="s">
        <v>321</v>
      </c>
      <c r="G907" s="3" t="s">
        <v>10</v>
      </c>
      <c r="H907" s="12" t="s">
        <v>396</v>
      </c>
      <c r="I907" s="15" t="s">
        <v>396</v>
      </c>
      <c r="J907" s="44" t="s">
        <v>321</v>
      </c>
      <c r="K907" s="55" t="s">
        <v>322</v>
      </c>
      <c r="L907" s="10">
        <v>75000</v>
      </c>
      <c r="M907" s="10">
        <v>0</v>
      </c>
      <c r="N907" s="10">
        <v>75000</v>
      </c>
      <c r="O90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07" s="10">
        <v>18750</v>
      </c>
      <c r="Q907" s="10">
        <v>0</v>
      </c>
      <c r="R907" s="10">
        <v>18750</v>
      </c>
      <c r="S907" s="10">
        <f>SUM(Table3[[#This Row],[2nd Apportionment A-G Access Grant Res. Code 7412, PCA 25580]:[2nd Apportionment A-G Learning Loss Mitigation Grant Res. Code 7413, PCA 25635]])</f>
        <v>37500</v>
      </c>
    </row>
    <row r="908" spans="1:19" x14ac:dyDescent="0.2">
      <c r="A908" s="14" t="s">
        <v>318</v>
      </c>
      <c r="B908" s="3" t="s">
        <v>319</v>
      </c>
      <c r="C908" s="3">
        <v>1</v>
      </c>
      <c r="D908" s="13" t="s">
        <v>4290</v>
      </c>
      <c r="E908" s="13" t="s">
        <v>320</v>
      </c>
      <c r="F908" s="13" t="s">
        <v>2965</v>
      </c>
      <c r="G908" s="3" t="s">
        <v>2975</v>
      </c>
      <c r="H908" s="12" t="s">
        <v>2976</v>
      </c>
      <c r="I908" s="15" t="s">
        <v>416</v>
      </c>
      <c r="J908" s="44" t="s">
        <v>2977</v>
      </c>
      <c r="K908" s="55" t="s">
        <v>2978</v>
      </c>
      <c r="L908" s="10">
        <v>75000</v>
      </c>
      <c r="M908" s="10">
        <v>0</v>
      </c>
      <c r="N908" s="10">
        <v>75000</v>
      </c>
      <c r="O90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08" s="10">
        <v>18750</v>
      </c>
      <c r="Q908" s="10">
        <v>0</v>
      </c>
      <c r="R908" s="10">
        <v>18750</v>
      </c>
      <c r="S908" s="10">
        <f>SUM(Table3[[#This Row],[2nd Apportionment A-G Access Grant Res. Code 7412, PCA 25580]:[2nd Apportionment A-G Learning Loss Mitigation Grant Res. Code 7413, PCA 25635]])</f>
        <v>37500</v>
      </c>
    </row>
    <row r="909" spans="1:19" x14ac:dyDescent="0.2">
      <c r="A909" s="14" t="s">
        <v>318</v>
      </c>
      <c r="B909" s="3" t="s">
        <v>319</v>
      </c>
      <c r="C909" s="3">
        <v>1</v>
      </c>
      <c r="D909" s="13" t="s">
        <v>4291</v>
      </c>
      <c r="E909" s="13" t="s">
        <v>320</v>
      </c>
      <c r="F909" s="13" t="s">
        <v>2965</v>
      </c>
      <c r="G909" s="3" t="s">
        <v>2979</v>
      </c>
      <c r="H909" s="12" t="s">
        <v>2980</v>
      </c>
      <c r="I909" s="15" t="s">
        <v>416</v>
      </c>
      <c r="J909" s="44" t="s">
        <v>2981</v>
      </c>
      <c r="K909" s="55" t="s">
        <v>2982</v>
      </c>
      <c r="L909" s="10">
        <v>75000</v>
      </c>
      <c r="M909" s="10">
        <v>0</v>
      </c>
      <c r="N909" s="10">
        <v>75000</v>
      </c>
      <c r="O90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09" s="10">
        <v>18750</v>
      </c>
      <c r="Q909" s="10">
        <v>0</v>
      </c>
      <c r="R909" s="10">
        <v>18750</v>
      </c>
      <c r="S909" s="10">
        <f>SUM(Table3[[#This Row],[2nd Apportionment A-G Access Grant Res. Code 7412, PCA 25580]:[2nd Apportionment A-G Learning Loss Mitigation Grant Res. Code 7413, PCA 25635]])</f>
        <v>37500</v>
      </c>
    </row>
    <row r="910" spans="1:19" x14ac:dyDescent="0.2">
      <c r="A910" s="14" t="s">
        <v>323</v>
      </c>
      <c r="B910" s="3" t="s">
        <v>324</v>
      </c>
      <c r="C910" s="3">
        <v>3</v>
      </c>
      <c r="D910" s="13" t="s">
        <v>4292</v>
      </c>
      <c r="E910" s="13" t="s">
        <v>325</v>
      </c>
      <c r="F910" s="13" t="s">
        <v>2983</v>
      </c>
      <c r="G910" s="3" t="s">
        <v>10</v>
      </c>
      <c r="H910" s="12" t="s">
        <v>396</v>
      </c>
      <c r="I910" s="15" t="s">
        <v>396</v>
      </c>
      <c r="J910" s="44" t="s">
        <v>2983</v>
      </c>
      <c r="K910" s="55" t="s">
        <v>2984</v>
      </c>
      <c r="L910" s="10">
        <v>75000</v>
      </c>
      <c r="M910" s="10">
        <v>0</v>
      </c>
      <c r="N910" s="10">
        <v>75000</v>
      </c>
      <c r="O91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10" s="10">
        <v>18750</v>
      </c>
      <c r="Q910" s="10">
        <v>0</v>
      </c>
      <c r="R910" s="10">
        <v>18750</v>
      </c>
      <c r="S910" s="10">
        <f>SUM(Table3[[#This Row],[2nd Apportionment A-G Access Grant Res. Code 7412, PCA 25580]:[2nd Apportionment A-G Learning Loss Mitigation Grant Res. Code 7413, PCA 25635]])</f>
        <v>37500</v>
      </c>
    </row>
    <row r="911" spans="1:19" x14ac:dyDescent="0.2">
      <c r="A911" s="14" t="s">
        <v>323</v>
      </c>
      <c r="B911" s="3" t="s">
        <v>324</v>
      </c>
      <c r="C911" s="3">
        <v>3</v>
      </c>
      <c r="D911" s="13" t="s">
        <v>4293</v>
      </c>
      <c r="E911" s="13" t="s">
        <v>325</v>
      </c>
      <c r="F911" s="13" t="s">
        <v>326</v>
      </c>
      <c r="G911" s="3" t="s">
        <v>10</v>
      </c>
      <c r="H911" s="12" t="s">
        <v>396</v>
      </c>
      <c r="I911" s="15" t="s">
        <v>396</v>
      </c>
      <c r="J911" s="44" t="s">
        <v>326</v>
      </c>
      <c r="K911" s="55" t="s">
        <v>327</v>
      </c>
      <c r="L911" s="10">
        <v>111526</v>
      </c>
      <c r="M911" s="10">
        <v>0</v>
      </c>
      <c r="N911" s="10">
        <v>41811</v>
      </c>
      <c r="O91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153337</v>
      </c>
      <c r="P911" s="10">
        <v>27881</v>
      </c>
      <c r="Q911" s="10">
        <v>0</v>
      </c>
      <c r="R911" s="10">
        <v>10453</v>
      </c>
      <c r="S911" s="10">
        <f>SUM(Table3[[#This Row],[2nd Apportionment A-G Access Grant Res. Code 7412, PCA 25580]:[2nd Apportionment A-G Learning Loss Mitigation Grant Res. Code 7413, PCA 25635]])</f>
        <v>38334</v>
      </c>
    </row>
    <row r="912" spans="1:19" x14ac:dyDescent="0.2">
      <c r="A912" s="14" t="s">
        <v>323</v>
      </c>
      <c r="B912" s="3" t="s">
        <v>324</v>
      </c>
      <c r="C912" s="3">
        <v>3</v>
      </c>
      <c r="D912" s="13" t="s">
        <v>4294</v>
      </c>
      <c r="E912" s="13" t="s">
        <v>325</v>
      </c>
      <c r="F912" s="13" t="s">
        <v>2985</v>
      </c>
      <c r="G912" s="3" t="s">
        <v>10</v>
      </c>
      <c r="H912" s="12" t="s">
        <v>396</v>
      </c>
      <c r="I912" s="15" t="s">
        <v>396</v>
      </c>
      <c r="J912" s="44" t="s">
        <v>2985</v>
      </c>
      <c r="K912" s="55" t="s">
        <v>2986</v>
      </c>
      <c r="L912" s="10">
        <v>156532</v>
      </c>
      <c r="M912" s="10">
        <v>0</v>
      </c>
      <c r="N912" s="10">
        <v>75000</v>
      </c>
      <c r="O91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231532</v>
      </c>
      <c r="P912" s="10">
        <v>39133</v>
      </c>
      <c r="Q912" s="10">
        <v>0</v>
      </c>
      <c r="R912" s="10">
        <v>18750</v>
      </c>
      <c r="S912" s="10">
        <f>SUM(Table3[[#This Row],[2nd Apportionment A-G Access Grant Res. Code 7412, PCA 25580]:[2nd Apportionment A-G Learning Loss Mitigation Grant Res. Code 7413, PCA 25635]])</f>
        <v>57883</v>
      </c>
    </row>
    <row r="913" spans="1:19" x14ac:dyDescent="0.2">
      <c r="A913" s="14" t="s">
        <v>323</v>
      </c>
      <c r="B913" s="3" t="s">
        <v>324</v>
      </c>
      <c r="C913" s="3">
        <v>3</v>
      </c>
      <c r="D913" s="13" t="s">
        <v>4295</v>
      </c>
      <c r="E913" s="13" t="s">
        <v>325</v>
      </c>
      <c r="F913" s="13" t="s">
        <v>2987</v>
      </c>
      <c r="G913" s="3" t="s">
        <v>10</v>
      </c>
      <c r="H913" s="12" t="s">
        <v>396</v>
      </c>
      <c r="I913" s="15" t="s">
        <v>396</v>
      </c>
      <c r="J913" s="44" t="s">
        <v>2987</v>
      </c>
      <c r="K913" s="55" t="s">
        <v>2988</v>
      </c>
      <c r="L913" s="10">
        <v>989295</v>
      </c>
      <c r="M913" s="10">
        <v>0</v>
      </c>
      <c r="N913" s="10">
        <v>370883</v>
      </c>
      <c r="O91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1360178</v>
      </c>
      <c r="P913" s="10">
        <v>247324</v>
      </c>
      <c r="Q913" s="10">
        <v>0</v>
      </c>
      <c r="R913" s="10">
        <v>92721</v>
      </c>
      <c r="S913" s="10">
        <f>SUM(Table3[[#This Row],[2nd Apportionment A-G Access Grant Res. Code 7412, PCA 25580]:[2nd Apportionment A-G Learning Loss Mitigation Grant Res. Code 7413, PCA 25635]])</f>
        <v>340045</v>
      </c>
    </row>
    <row r="914" spans="1:19" x14ac:dyDescent="0.2">
      <c r="A914" s="14" t="s">
        <v>323</v>
      </c>
      <c r="B914" s="3" t="s">
        <v>324</v>
      </c>
      <c r="C914" s="3">
        <v>3</v>
      </c>
      <c r="D914" s="13" t="s">
        <v>4296</v>
      </c>
      <c r="E914" s="13" t="s">
        <v>325</v>
      </c>
      <c r="F914" s="13" t="s">
        <v>2989</v>
      </c>
      <c r="G914" s="3" t="s">
        <v>10</v>
      </c>
      <c r="H914" s="12" t="s">
        <v>396</v>
      </c>
      <c r="I914" s="15" t="s">
        <v>396</v>
      </c>
      <c r="J914" s="44" t="s">
        <v>2989</v>
      </c>
      <c r="K914" s="55" t="s">
        <v>2990</v>
      </c>
      <c r="L914" s="10">
        <v>123131</v>
      </c>
      <c r="M914" s="10">
        <v>0</v>
      </c>
      <c r="N914" s="10">
        <v>46161</v>
      </c>
      <c r="O91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169292</v>
      </c>
      <c r="P914" s="10">
        <v>30783</v>
      </c>
      <c r="Q914" s="10">
        <v>0</v>
      </c>
      <c r="R914" s="10">
        <v>11540</v>
      </c>
      <c r="S914" s="10">
        <f>SUM(Table3[[#This Row],[2nd Apportionment A-G Access Grant Res. Code 7412, PCA 25580]:[2nd Apportionment A-G Learning Loss Mitigation Grant Res. Code 7413, PCA 25635]])</f>
        <v>42323</v>
      </c>
    </row>
    <row r="915" spans="1:19" x14ac:dyDescent="0.2">
      <c r="A915" s="14" t="s">
        <v>323</v>
      </c>
      <c r="B915" s="3" t="s">
        <v>324</v>
      </c>
      <c r="C915" s="3">
        <v>3</v>
      </c>
      <c r="D915" s="13" t="s">
        <v>4297</v>
      </c>
      <c r="E915" s="13" t="s">
        <v>325</v>
      </c>
      <c r="F915" s="13" t="s">
        <v>2991</v>
      </c>
      <c r="G915" s="3" t="s">
        <v>10</v>
      </c>
      <c r="H915" s="12" t="s">
        <v>396</v>
      </c>
      <c r="I915" s="15" t="s">
        <v>396</v>
      </c>
      <c r="J915" s="44" t="s">
        <v>2991</v>
      </c>
      <c r="K915" s="55" t="s">
        <v>2992</v>
      </c>
      <c r="L915" s="10">
        <v>392321</v>
      </c>
      <c r="M915" s="10">
        <v>0</v>
      </c>
      <c r="N915" s="10">
        <v>147080</v>
      </c>
      <c r="O91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539401</v>
      </c>
      <c r="P915" s="10">
        <v>98080</v>
      </c>
      <c r="Q915" s="10">
        <v>0</v>
      </c>
      <c r="R915" s="10">
        <v>36770</v>
      </c>
      <c r="S915" s="10">
        <f>SUM(Table3[[#This Row],[2nd Apportionment A-G Access Grant Res. Code 7412, PCA 25580]:[2nd Apportionment A-G Learning Loss Mitigation Grant Res. Code 7413, PCA 25635]])</f>
        <v>134850</v>
      </c>
    </row>
    <row r="916" spans="1:19" x14ac:dyDescent="0.2">
      <c r="A916" s="14" t="s">
        <v>323</v>
      </c>
      <c r="B916" s="3" t="s">
        <v>324</v>
      </c>
      <c r="C916" s="3">
        <v>3</v>
      </c>
      <c r="D916" s="13" t="s">
        <v>4298</v>
      </c>
      <c r="E916" s="13" t="s">
        <v>325</v>
      </c>
      <c r="F916" s="13" t="s">
        <v>2993</v>
      </c>
      <c r="G916" s="3" t="s">
        <v>10</v>
      </c>
      <c r="H916" s="12" t="s">
        <v>396</v>
      </c>
      <c r="I916" s="15" t="s">
        <v>396</v>
      </c>
      <c r="J916" s="44" t="s">
        <v>2993</v>
      </c>
      <c r="K916" s="55" t="s">
        <v>2994</v>
      </c>
      <c r="L916" s="10">
        <v>658398</v>
      </c>
      <c r="M916" s="10">
        <v>0</v>
      </c>
      <c r="N916" s="10">
        <v>246831</v>
      </c>
      <c r="O91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905229</v>
      </c>
      <c r="P916" s="10">
        <v>164599</v>
      </c>
      <c r="Q916" s="10">
        <v>0</v>
      </c>
      <c r="R916" s="10">
        <v>61708</v>
      </c>
      <c r="S916" s="10">
        <f>SUM(Table3[[#This Row],[2nd Apportionment A-G Access Grant Res. Code 7412, PCA 25580]:[2nd Apportionment A-G Learning Loss Mitigation Grant Res. Code 7413, PCA 25635]])</f>
        <v>226307</v>
      </c>
    </row>
    <row r="917" spans="1:19" x14ac:dyDescent="0.2">
      <c r="A917" s="14" t="s">
        <v>323</v>
      </c>
      <c r="B917" s="3" t="s">
        <v>324</v>
      </c>
      <c r="C917" s="3">
        <v>3</v>
      </c>
      <c r="D917" s="13" t="s">
        <v>4299</v>
      </c>
      <c r="E917" s="13" t="s">
        <v>325</v>
      </c>
      <c r="F917" s="13" t="s">
        <v>2991</v>
      </c>
      <c r="G917" s="3" t="s">
        <v>2995</v>
      </c>
      <c r="H917" s="12" t="s">
        <v>2996</v>
      </c>
      <c r="I917" s="15" t="s">
        <v>412</v>
      </c>
      <c r="J917" s="44" t="s">
        <v>2991</v>
      </c>
      <c r="K917" s="55" t="s">
        <v>2997</v>
      </c>
      <c r="L917" s="10">
        <v>0</v>
      </c>
      <c r="M917" s="10">
        <v>55701</v>
      </c>
      <c r="N917" s="10">
        <v>8277</v>
      </c>
      <c r="O91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63978</v>
      </c>
      <c r="P917" s="10">
        <v>0</v>
      </c>
      <c r="Q917" s="10">
        <v>13925</v>
      </c>
      <c r="R917" s="10">
        <v>2069</v>
      </c>
      <c r="S917" s="10">
        <f>SUM(Table3[[#This Row],[2nd Apportionment A-G Access Grant Res. Code 7412, PCA 25580]:[2nd Apportionment A-G Learning Loss Mitigation Grant Res. Code 7413, PCA 25635]])</f>
        <v>15994</v>
      </c>
    </row>
    <row r="918" spans="1:19" x14ac:dyDescent="0.2">
      <c r="A918" s="14" t="s">
        <v>323</v>
      </c>
      <c r="B918" s="3" t="s">
        <v>324</v>
      </c>
      <c r="C918" s="3">
        <v>3</v>
      </c>
      <c r="D918" s="13" t="s">
        <v>4300</v>
      </c>
      <c r="E918" s="13" t="s">
        <v>325</v>
      </c>
      <c r="F918" s="13" t="s">
        <v>2993</v>
      </c>
      <c r="G918" s="3" t="s">
        <v>2998</v>
      </c>
      <c r="H918" s="12" t="s">
        <v>2999</v>
      </c>
      <c r="I918" s="15" t="s">
        <v>416</v>
      </c>
      <c r="J918" s="44" t="s">
        <v>3000</v>
      </c>
      <c r="K918" s="55" t="s">
        <v>3001</v>
      </c>
      <c r="L918" s="10">
        <v>0</v>
      </c>
      <c r="M918" s="10">
        <v>187098</v>
      </c>
      <c r="N918" s="10">
        <v>27803</v>
      </c>
      <c r="O91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214901</v>
      </c>
      <c r="P918" s="10">
        <v>0</v>
      </c>
      <c r="Q918" s="10">
        <v>46774</v>
      </c>
      <c r="R918" s="10">
        <v>6951</v>
      </c>
      <c r="S918" s="10">
        <f>SUM(Table3[[#This Row],[2nd Apportionment A-G Access Grant Res. Code 7412, PCA 25580]:[2nd Apportionment A-G Learning Loss Mitigation Grant Res. Code 7413, PCA 25635]])</f>
        <v>53725</v>
      </c>
    </row>
    <row r="919" spans="1:19" x14ac:dyDescent="0.2">
      <c r="A919" s="14" t="s">
        <v>323</v>
      </c>
      <c r="B919" s="3" t="s">
        <v>324</v>
      </c>
      <c r="C919" s="3">
        <v>3</v>
      </c>
      <c r="D919" s="13" t="s">
        <v>4301</v>
      </c>
      <c r="E919" s="13" t="s">
        <v>325</v>
      </c>
      <c r="F919" s="13" t="s">
        <v>2991</v>
      </c>
      <c r="G919" s="3" t="s">
        <v>3002</v>
      </c>
      <c r="H919" s="12" t="s">
        <v>3003</v>
      </c>
      <c r="I919" s="15" t="s">
        <v>412</v>
      </c>
      <c r="J919" s="44" t="s">
        <v>2991</v>
      </c>
      <c r="K919" s="55" t="s">
        <v>3004</v>
      </c>
      <c r="L919" s="10">
        <v>37647</v>
      </c>
      <c r="M919" s="10">
        <v>0</v>
      </c>
      <c r="N919" s="10">
        <v>14114</v>
      </c>
      <c r="O91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51761</v>
      </c>
      <c r="P919" s="10">
        <v>9412</v>
      </c>
      <c r="Q919" s="10">
        <v>0</v>
      </c>
      <c r="R919" s="10">
        <v>3528</v>
      </c>
      <c r="S919" s="10">
        <f>SUM(Table3[[#This Row],[2nd Apportionment A-G Access Grant Res. Code 7412, PCA 25580]:[2nd Apportionment A-G Learning Loss Mitigation Grant Res. Code 7413, PCA 25635]])</f>
        <v>12940</v>
      </c>
    </row>
    <row r="920" spans="1:19" x14ac:dyDescent="0.2">
      <c r="A920" s="14" t="s">
        <v>323</v>
      </c>
      <c r="B920" s="3" t="s">
        <v>324</v>
      </c>
      <c r="C920" s="3">
        <v>3</v>
      </c>
      <c r="D920" s="13" t="s">
        <v>4302</v>
      </c>
      <c r="E920" s="13" t="s">
        <v>325</v>
      </c>
      <c r="F920" s="13" t="s">
        <v>2983</v>
      </c>
      <c r="G920" s="3" t="s">
        <v>3005</v>
      </c>
      <c r="H920" s="12" t="s">
        <v>3006</v>
      </c>
      <c r="I920" s="15" t="s">
        <v>416</v>
      </c>
      <c r="J920" s="44" t="s">
        <v>3007</v>
      </c>
      <c r="K920" s="55" t="s">
        <v>3008</v>
      </c>
      <c r="L920" s="10">
        <v>0</v>
      </c>
      <c r="M920" s="10">
        <v>0</v>
      </c>
      <c r="N920" s="10">
        <v>75000</v>
      </c>
      <c r="O92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920" s="10">
        <v>0</v>
      </c>
      <c r="Q920" s="10">
        <v>0</v>
      </c>
      <c r="R920" s="10">
        <v>18750</v>
      </c>
      <c r="S920" s="10">
        <f>SUM(Table3[[#This Row],[2nd Apportionment A-G Access Grant Res. Code 7412, PCA 25580]:[2nd Apportionment A-G Learning Loss Mitigation Grant Res. Code 7413, PCA 25635]])</f>
        <v>18750</v>
      </c>
    </row>
    <row r="921" spans="1:19" x14ac:dyDescent="0.2">
      <c r="A921" s="14" t="s">
        <v>323</v>
      </c>
      <c r="B921" s="3" t="s">
        <v>324</v>
      </c>
      <c r="C921" s="3">
        <v>3</v>
      </c>
      <c r="D921" s="13" t="s">
        <v>4303</v>
      </c>
      <c r="E921" s="13" t="s">
        <v>325</v>
      </c>
      <c r="F921" s="13" t="s">
        <v>2993</v>
      </c>
      <c r="G921" s="3" t="s">
        <v>3009</v>
      </c>
      <c r="H921" s="12" t="s">
        <v>3010</v>
      </c>
      <c r="I921" s="15" t="s">
        <v>416</v>
      </c>
      <c r="J921" s="44" t="s">
        <v>3011</v>
      </c>
      <c r="K921" s="55" t="s">
        <v>3012</v>
      </c>
      <c r="L921" s="10">
        <v>0</v>
      </c>
      <c r="M921" s="10">
        <v>0</v>
      </c>
      <c r="N921" s="10">
        <v>75000</v>
      </c>
      <c r="O92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921" s="10">
        <v>0</v>
      </c>
      <c r="Q921" s="10">
        <v>0</v>
      </c>
      <c r="R921" s="10">
        <v>18750</v>
      </c>
      <c r="S921" s="10">
        <f>SUM(Table3[[#This Row],[2nd Apportionment A-G Access Grant Res. Code 7412, PCA 25580]:[2nd Apportionment A-G Learning Loss Mitigation Grant Res. Code 7413, PCA 25635]])</f>
        <v>18750</v>
      </c>
    </row>
    <row r="922" spans="1:19" x14ac:dyDescent="0.2">
      <c r="A922" s="14" t="s">
        <v>328</v>
      </c>
      <c r="B922" s="3" t="s">
        <v>329</v>
      </c>
      <c r="C922" s="3">
        <v>6</v>
      </c>
      <c r="D922" s="13" t="s">
        <v>4304</v>
      </c>
      <c r="E922" s="13" t="s">
        <v>330</v>
      </c>
      <c r="F922" s="13" t="s">
        <v>331</v>
      </c>
      <c r="G922" s="3" t="s">
        <v>10</v>
      </c>
      <c r="H922" s="12" t="s">
        <v>396</v>
      </c>
      <c r="I922" s="15" t="s">
        <v>396</v>
      </c>
      <c r="J922" s="44" t="s">
        <v>331</v>
      </c>
      <c r="K922" s="55" t="s">
        <v>332</v>
      </c>
      <c r="L922" s="10">
        <v>75000</v>
      </c>
      <c r="M922" s="10">
        <v>0</v>
      </c>
      <c r="N922" s="10">
        <v>75000</v>
      </c>
      <c r="O92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22" s="10">
        <v>18750</v>
      </c>
      <c r="Q922" s="10">
        <v>0</v>
      </c>
      <c r="R922" s="10">
        <v>18750</v>
      </c>
      <c r="S922" s="10">
        <f>SUM(Table3[[#This Row],[2nd Apportionment A-G Access Grant Res. Code 7412, PCA 25580]:[2nd Apportionment A-G Learning Loss Mitigation Grant Res. Code 7413, PCA 25635]])</f>
        <v>37500</v>
      </c>
    </row>
    <row r="923" spans="1:19" x14ac:dyDescent="0.2">
      <c r="A923" s="14" t="s">
        <v>328</v>
      </c>
      <c r="B923" s="3" t="s">
        <v>329</v>
      </c>
      <c r="C923" s="3">
        <v>6</v>
      </c>
      <c r="D923" s="13" t="s">
        <v>4305</v>
      </c>
      <c r="E923" s="13" t="s">
        <v>330</v>
      </c>
      <c r="F923" s="13" t="s">
        <v>3013</v>
      </c>
      <c r="G923" s="3" t="s">
        <v>10</v>
      </c>
      <c r="H923" s="12" t="s">
        <v>396</v>
      </c>
      <c r="I923" s="15" t="s">
        <v>396</v>
      </c>
      <c r="J923" s="44" t="s">
        <v>3013</v>
      </c>
      <c r="K923" s="55" t="s">
        <v>3014</v>
      </c>
      <c r="L923" s="10">
        <v>207766</v>
      </c>
      <c r="M923" s="10">
        <v>0</v>
      </c>
      <c r="N923" s="10">
        <v>77891</v>
      </c>
      <c r="O92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285657</v>
      </c>
      <c r="P923" s="10">
        <v>51941</v>
      </c>
      <c r="Q923" s="10">
        <v>0</v>
      </c>
      <c r="R923" s="10">
        <v>19473</v>
      </c>
      <c r="S923" s="10">
        <f>SUM(Table3[[#This Row],[2nd Apportionment A-G Access Grant Res. Code 7412, PCA 25580]:[2nd Apportionment A-G Learning Loss Mitigation Grant Res. Code 7413, PCA 25635]])</f>
        <v>71414</v>
      </c>
    </row>
    <row r="924" spans="1:19" x14ac:dyDescent="0.2">
      <c r="A924" s="14" t="s">
        <v>328</v>
      </c>
      <c r="B924" s="3" t="s">
        <v>329</v>
      </c>
      <c r="C924" s="3">
        <v>6</v>
      </c>
      <c r="D924" s="13" t="s">
        <v>4306</v>
      </c>
      <c r="E924" s="13" t="s">
        <v>330</v>
      </c>
      <c r="F924" s="13" t="s">
        <v>3015</v>
      </c>
      <c r="G924" s="3" t="s">
        <v>10</v>
      </c>
      <c r="H924" s="12" t="s">
        <v>396</v>
      </c>
      <c r="I924" s="15" t="s">
        <v>396</v>
      </c>
      <c r="J924" s="44" t="s">
        <v>3015</v>
      </c>
      <c r="K924" s="55" t="s">
        <v>3016</v>
      </c>
      <c r="L924" s="10">
        <v>75000</v>
      </c>
      <c r="M924" s="10">
        <v>0</v>
      </c>
      <c r="N924" s="10">
        <v>75000</v>
      </c>
      <c r="O92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24" s="10">
        <v>18750</v>
      </c>
      <c r="Q924" s="10">
        <v>0</v>
      </c>
      <c r="R924" s="10">
        <v>18750</v>
      </c>
      <c r="S924" s="10">
        <f>SUM(Table3[[#This Row],[2nd Apportionment A-G Access Grant Res. Code 7412, PCA 25580]:[2nd Apportionment A-G Learning Loss Mitigation Grant Res. Code 7413, PCA 25635]])</f>
        <v>37500</v>
      </c>
    </row>
    <row r="925" spans="1:19" x14ac:dyDescent="0.2">
      <c r="A925" s="14" t="s">
        <v>328</v>
      </c>
      <c r="B925" s="3" t="s">
        <v>329</v>
      </c>
      <c r="C925" s="3">
        <v>6</v>
      </c>
      <c r="D925" s="13" t="s">
        <v>4307</v>
      </c>
      <c r="E925" s="13" t="s">
        <v>330</v>
      </c>
      <c r="F925" s="13" t="s">
        <v>3017</v>
      </c>
      <c r="G925" s="3" t="s">
        <v>10</v>
      </c>
      <c r="H925" s="12" t="s">
        <v>396</v>
      </c>
      <c r="I925" s="15" t="s">
        <v>396</v>
      </c>
      <c r="J925" s="44" t="s">
        <v>3017</v>
      </c>
      <c r="K925" s="55" t="s">
        <v>3018</v>
      </c>
      <c r="L925" s="10">
        <v>75000</v>
      </c>
      <c r="M925" s="10">
        <v>0</v>
      </c>
      <c r="N925" s="10">
        <v>75000</v>
      </c>
      <c r="O92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25" s="10">
        <v>18750</v>
      </c>
      <c r="Q925" s="10">
        <v>0</v>
      </c>
      <c r="R925" s="10">
        <v>18750</v>
      </c>
      <c r="S925" s="10">
        <f>SUM(Table3[[#This Row],[2nd Apportionment A-G Access Grant Res. Code 7412, PCA 25580]:[2nd Apportionment A-G Learning Loss Mitigation Grant Res. Code 7413, PCA 25635]])</f>
        <v>37500</v>
      </c>
    </row>
    <row r="926" spans="1:19" x14ac:dyDescent="0.2">
      <c r="A926" s="14" t="s">
        <v>328</v>
      </c>
      <c r="B926" s="3" t="s">
        <v>329</v>
      </c>
      <c r="C926" s="3">
        <v>6</v>
      </c>
      <c r="D926" s="13" t="s">
        <v>4308</v>
      </c>
      <c r="E926" s="13" t="s">
        <v>330</v>
      </c>
      <c r="F926" s="13" t="s">
        <v>3019</v>
      </c>
      <c r="G926" s="3" t="s">
        <v>10</v>
      </c>
      <c r="H926" s="12" t="s">
        <v>396</v>
      </c>
      <c r="I926" s="15" t="s">
        <v>396</v>
      </c>
      <c r="J926" s="44" t="s">
        <v>3019</v>
      </c>
      <c r="K926" s="55" t="s">
        <v>3020</v>
      </c>
      <c r="L926" s="10">
        <v>8775</v>
      </c>
      <c r="M926" s="10">
        <v>0</v>
      </c>
      <c r="N926" s="10">
        <v>3290</v>
      </c>
      <c r="O92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12065</v>
      </c>
      <c r="P926" s="10">
        <v>2194</v>
      </c>
      <c r="Q926" s="10">
        <v>0</v>
      </c>
      <c r="R926" s="10">
        <v>822</v>
      </c>
      <c r="S926" s="10">
        <f>SUM(Table3[[#This Row],[2nd Apportionment A-G Access Grant Res. Code 7412, PCA 25580]:[2nd Apportionment A-G Learning Loss Mitigation Grant Res. Code 7413, PCA 25635]])</f>
        <v>3016</v>
      </c>
    </row>
    <row r="927" spans="1:19" x14ac:dyDescent="0.2">
      <c r="A927" s="14" t="s">
        <v>328</v>
      </c>
      <c r="B927" s="3" t="s">
        <v>329</v>
      </c>
      <c r="C927" s="3">
        <v>6</v>
      </c>
      <c r="D927" s="13" t="s">
        <v>4309</v>
      </c>
      <c r="E927" s="13" t="s">
        <v>330</v>
      </c>
      <c r="F927" s="13" t="s">
        <v>3021</v>
      </c>
      <c r="G927" s="3" t="s">
        <v>10</v>
      </c>
      <c r="H927" s="12" t="s">
        <v>396</v>
      </c>
      <c r="I927" s="15" t="s">
        <v>396</v>
      </c>
      <c r="J927" s="44" t="s">
        <v>3021</v>
      </c>
      <c r="K927" s="55" t="s">
        <v>3022</v>
      </c>
      <c r="L927" s="10">
        <v>379301</v>
      </c>
      <c r="M927" s="10">
        <v>0</v>
      </c>
      <c r="N927" s="10">
        <v>142198</v>
      </c>
      <c r="O92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521499</v>
      </c>
      <c r="P927" s="10">
        <v>94825</v>
      </c>
      <c r="Q927" s="10">
        <v>0</v>
      </c>
      <c r="R927" s="10">
        <v>35549</v>
      </c>
      <c r="S927" s="10">
        <f>SUM(Table3[[#This Row],[2nd Apportionment A-G Access Grant Res. Code 7412, PCA 25580]:[2nd Apportionment A-G Learning Loss Mitigation Grant Res. Code 7413, PCA 25635]])</f>
        <v>130374</v>
      </c>
    </row>
    <row r="928" spans="1:19" x14ac:dyDescent="0.2">
      <c r="A928" s="14" t="s">
        <v>328</v>
      </c>
      <c r="B928" s="3" t="s">
        <v>329</v>
      </c>
      <c r="C928" s="3">
        <v>6</v>
      </c>
      <c r="D928" s="13" t="s">
        <v>4310</v>
      </c>
      <c r="E928" s="13" t="s">
        <v>330</v>
      </c>
      <c r="F928" s="13" t="s">
        <v>335</v>
      </c>
      <c r="G928" s="3" t="s">
        <v>10</v>
      </c>
      <c r="H928" s="12" t="s">
        <v>396</v>
      </c>
      <c r="I928" s="15" t="s">
        <v>396</v>
      </c>
      <c r="J928" s="44" t="s">
        <v>335</v>
      </c>
      <c r="K928" s="55" t="s">
        <v>336</v>
      </c>
      <c r="L928" s="10">
        <v>1024961</v>
      </c>
      <c r="M928" s="10">
        <v>0</v>
      </c>
      <c r="N928" s="10">
        <v>384254</v>
      </c>
      <c r="O92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1409215</v>
      </c>
      <c r="P928" s="10">
        <v>256240</v>
      </c>
      <c r="Q928" s="10">
        <v>0</v>
      </c>
      <c r="R928" s="10">
        <v>96063</v>
      </c>
      <c r="S928" s="10">
        <f>SUM(Table3[[#This Row],[2nd Apportionment A-G Access Grant Res. Code 7412, PCA 25580]:[2nd Apportionment A-G Learning Loss Mitigation Grant Res. Code 7413, PCA 25635]])</f>
        <v>352303</v>
      </c>
    </row>
    <row r="929" spans="1:19" x14ac:dyDescent="0.2">
      <c r="A929" s="14" t="s">
        <v>328</v>
      </c>
      <c r="B929" s="3" t="s">
        <v>329</v>
      </c>
      <c r="C929" s="3">
        <v>6</v>
      </c>
      <c r="D929" s="13" t="s">
        <v>4311</v>
      </c>
      <c r="E929" s="13" t="s">
        <v>330</v>
      </c>
      <c r="F929" s="13" t="s">
        <v>3023</v>
      </c>
      <c r="G929" s="3" t="s">
        <v>10</v>
      </c>
      <c r="H929" s="12" t="s">
        <v>396</v>
      </c>
      <c r="I929" s="15" t="s">
        <v>396</v>
      </c>
      <c r="J929" s="44" t="s">
        <v>3023</v>
      </c>
      <c r="K929" s="55" t="s">
        <v>3024</v>
      </c>
      <c r="L929" s="10">
        <v>167006</v>
      </c>
      <c r="M929" s="10">
        <v>0</v>
      </c>
      <c r="N929" s="10">
        <v>75000</v>
      </c>
      <c r="O92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242006</v>
      </c>
      <c r="P929" s="10">
        <v>41751</v>
      </c>
      <c r="Q929" s="10">
        <v>0</v>
      </c>
      <c r="R929" s="10">
        <v>18750</v>
      </c>
      <c r="S929" s="10">
        <f>SUM(Table3[[#This Row],[2nd Apportionment A-G Access Grant Res. Code 7412, PCA 25580]:[2nd Apportionment A-G Learning Loss Mitigation Grant Res. Code 7413, PCA 25635]])</f>
        <v>60501</v>
      </c>
    </row>
    <row r="930" spans="1:19" x14ac:dyDescent="0.2">
      <c r="A930" s="14" t="s">
        <v>328</v>
      </c>
      <c r="B930" s="3" t="s">
        <v>329</v>
      </c>
      <c r="C930" s="3">
        <v>6</v>
      </c>
      <c r="D930" s="13" t="s">
        <v>4312</v>
      </c>
      <c r="E930" s="13" t="s">
        <v>330</v>
      </c>
      <c r="F930" s="13" t="s">
        <v>337</v>
      </c>
      <c r="G930" s="3" t="s">
        <v>10</v>
      </c>
      <c r="H930" s="12" t="s">
        <v>396</v>
      </c>
      <c r="I930" s="15" t="s">
        <v>396</v>
      </c>
      <c r="J930" s="44" t="s">
        <v>337</v>
      </c>
      <c r="K930" s="55" t="s">
        <v>338</v>
      </c>
      <c r="L930" s="10">
        <v>215409</v>
      </c>
      <c r="M930" s="10">
        <v>0</v>
      </c>
      <c r="N930" s="10">
        <v>80756</v>
      </c>
      <c r="O93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296165</v>
      </c>
      <c r="P930" s="10">
        <v>53852</v>
      </c>
      <c r="Q930" s="10">
        <v>0</v>
      </c>
      <c r="R930" s="10">
        <v>20189</v>
      </c>
      <c r="S930" s="10">
        <f>SUM(Table3[[#This Row],[2nd Apportionment A-G Access Grant Res. Code 7412, PCA 25580]:[2nd Apportionment A-G Learning Loss Mitigation Grant Res. Code 7413, PCA 25635]])</f>
        <v>74041</v>
      </c>
    </row>
    <row r="931" spans="1:19" x14ac:dyDescent="0.2">
      <c r="A931" s="14" t="s">
        <v>328</v>
      </c>
      <c r="B931" s="3" t="s">
        <v>329</v>
      </c>
      <c r="C931" s="3">
        <v>6</v>
      </c>
      <c r="D931" s="13" t="s">
        <v>4313</v>
      </c>
      <c r="E931" s="13" t="s">
        <v>330</v>
      </c>
      <c r="F931" s="13" t="s">
        <v>3025</v>
      </c>
      <c r="G931" s="3" t="s">
        <v>10</v>
      </c>
      <c r="H931" s="12" t="s">
        <v>396</v>
      </c>
      <c r="I931" s="15" t="s">
        <v>396</v>
      </c>
      <c r="J931" s="44" t="s">
        <v>3025</v>
      </c>
      <c r="K931" s="55" t="s">
        <v>3026</v>
      </c>
      <c r="L931" s="10">
        <v>229562</v>
      </c>
      <c r="M931" s="10">
        <v>0</v>
      </c>
      <c r="N931" s="10">
        <v>86062</v>
      </c>
      <c r="O93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315624</v>
      </c>
      <c r="P931" s="10">
        <v>57390</v>
      </c>
      <c r="Q931" s="10">
        <v>0</v>
      </c>
      <c r="R931" s="10">
        <v>21515</v>
      </c>
      <c r="S931" s="10">
        <f>SUM(Table3[[#This Row],[2nd Apportionment A-G Access Grant Res. Code 7412, PCA 25580]:[2nd Apportionment A-G Learning Loss Mitigation Grant Res. Code 7413, PCA 25635]])</f>
        <v>78905</v>
      </c>
    </row>
    <row r="932" spans="1:19" x14ac:dyDescent="0.2">
      <c r="A932" s="14" t="s">
        <v>328</v>
      </c>
      <c r="B932" s="3" t="s">
        <v>329</v>
      </c>
      <c r="C932" s="3">
        <v>6</v>
      </c>
      <c r="D932" s="13" t="s">
        <v>4314</v>
      </c>
      <c r="E932" s="13" t="s">
        <v>330</v>
      </c>
      <c r="F932" s="13" t="s">
        <v>339</v>
      </c>
      <c r="G932" s="3" t="s">
        <v>10</v>
      </c>
      <c r="H932" s="12" t="s">
        <v>396</v>
      </c>
      <c r="I932" s="15" t="s">
        <v>396</v>
      </c>
      <c r="J932" s="44" t="s">
        <v>339</v>
      </c>
      <c r="K932" s="55" t="s">
        <v>340</v>
      </c>
      <c r="L932" s="10">
        <v>75000</v>
      </c>
      <c r="M932" s="10">
        <v>0</v>
      </c>
      <c r="N932" s="10">
        <v>75000</v>
      </c>
      <c r="O93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32" s="10">
        <v>18750</v>
      </c>
      <c r="Q932" s="10">
        <v>0</v>
      </c>
      <c r="R932" s="10">
        <v>18750</v>
      </c>
      <c r="S932" s="10">
        <f>SUM(Table3[[#This Row],[2nd Apportionment A-G Access Grant Res. Code 7412, PCA 25580]:[2nd Apportionment A-G Learning Loss Mitigation Grant Res. Code 7413, PCA 25635]])</f>
        <v>37500</v>
      </c>
    </row>
    <row r="933" spans="1:19" x14ac:dyDescent="0.2">
      <c r="A933" s="14" t="s">
        <v>328</v>
      </c>
      <c r="B933" s="3" t="s">
        <v>329</v>
      </c>
      <c r="C933" s="3">
        <v>6</v>
      </c>
      <c r="D933" s="13" t="s">
        <v>4315</v>
      </c>
      <c r="E933" s="13" t="s">
        <v>330</v>
      </c>
      <c r="F933" s="13" t="s">
        <v>3027</v>
      </c>
      <c r="G933" s="3" t="s">
        <v>3028</v>
      </c>
      <c r="H933" s="12" t="s">
        <v>3029</v>
      </c>
      <c r="I933" s="15" t="s">
        <v>412</v>
      </c>
      <c r="J933" s="44" t="s">
        <v>3027</v>
      </c>
      <c r="K933" s="55" t="s">
        <v>3030</v>
      </c>
      <c r="L933" s="10">
        <v>6510</v>
      </c>
      <c r="M933" s="10">
        <v>0</v>
      </c>
      <c r="N933" s="10">
        <v>2441</v>
      </c>
      <c r="O93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8951</v>
      </c>
      <c r="P933" s="10">
        <v>1627</v>
      </c>
      <c r="Q933" s="10">
        <v>0</v>
      </c>
      <c r="R933" s="10">
        <v>610</v>
      </c>
      <c r="S933" s="10">
        <f>SUM(Table3[[#This Row],[2nd Apportionment A-G Access Grant Res. Code 7412, PCA 25580]:[2nd Apportionment A-G Learning Loss Mitigation Grant Res. Code 7413, PCA 25635]])</f>
        <v>2237</v>
      </c>
    </row>
    <row r="934" spans="1:19" x14ac:dyDescent="0.2">
      <c r="A934" s="14" t="s">
        <v>328</v>
      </c>
      <c r="B934" s="3" t="s">
        <v>329</v>
      </c>
      <c r="C934" s="3">
        <v>6</v>
      </c>
      <c r="D934" s="13" t="s">
        <v>4316</v>
      </c>
      <c r="E934" s="13" t="s">
        <v>330</v>
      </c>
      <c r="F934" s="13" t="s">
        <v>333</v>
      </c>
      <c r="G934" s="3" t="s">
        <v>3031</v>
      </c>
      <c r="H934" s="12" t="s">
        <v>3032</v>
      </c>
      <c r="I934" s="15" t="s">
        <v>416</v>
      </c>
      <c r="J934" s="44" t="s">
        <v>3033</v>
      </c>
      <c r="K934" s="55" t="s">
        <v>3034</v>
      </c>
      <c r="L934" s="10">
        <v>24626</v>
      </c>
      <c r="M934" s="10">
        <v>0</v>
      </c>
      <c r="N934" s="10">
        <v>9232</v>
      </c>
      <c r="O93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33858</v>
      </c>
      <c r="P934" s="10">
        <v>6156</v>
      </c>
      <c r="Q934" s="10">
        <v>0</v>
      </c>
      <c r="R934" s="10">
        <v>2308</v>
      </c>
      <c r="S934" s="10">
        <f>SUM(Table3[[#This Row],[2nd Apportionment A-G Access Grant Res. Code 7412, PCA 25580]:[2nd Apportionment A-G Learning Loss Mitigation Grant Res. Code 7413, PCA 25635]])</f>
        <v>8464</v>
      </c>
    </row>
    <row r="935" spans="1:19" x14ac:dyDescent="0.2">
      <c r="A935" s="14" t="s">
        <v>328</v>
      </c>
      <c r="B935" s="3" t="s">
        <v>329</v>
      </c>
      <c r="C935" s="3">
        <v>6</v>
      </c>
      <c r="D935" s="13" t="s">
        <v>4317</v>
      </c>
      <c r="E935" s="13" t="s">
        <v>330</v>
      </c>
      <c r="F935" s="13" t="s">
        <v>3035</v>
      </c>
      <c r="G935" s="3" t="s">
        <v>3036</v>
      </c>
      <c r="H935" s="12" t="s">
        <v>3037</v>
      </c>
      <c r="I935" s="15" t="s">
        <v>416</v>
      </c>
      <c r="J935" s="44" t="s">
        <v>3038</v>
      </c>
      <c r="K935" s="55" t="s">
        <v>3039</v>
      </c>
      <c r="L935" s="10">
        <v>7643</v>
      </c>
      <c r="M935" s="10">
        <v>0</v>
      </c>
      <c r="N935" s="10">
        <v>2865</v>
      </c>
      <c r="O93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10508</v>
      </c>
      <c r="P935" s="10">
        <v>1911</v>
      </c>
      <c r="Q935" s="10">
        <v>0</v>
      </c>
      <c r="R935" s="10">
        <v>716</v>
      </c>
      <c r="S935" s="10">
        <f>SUM(Table3[[#This Row],[2nd Apportionment A-G Access Grant Res. Code 7412, PCA 25580]:[2nd Apportionment A-G Learning Loss Mitigation Grant Res. Code 7413, PCA 25635]])</f>
        <v>2627</v>
      </c>
    </row>
    <row r="936" spans="1:19" x14ac:dyDescent="0.2">
      <c r="A936" s="14" t="s">
        <v>328</v>
      </c>
      <c r="B936" s="3" t="s">
        <v>329</v>
      </c>
      <c r="C936" s="3">
        <v>6</v>
      </c>
      <c r="D936" s="13" t="s">
        <v>4318</v>
      </c>
      <c r="E936" s="13" t="s">
        <v>330</v>
      </c>
      <c r="F936" s="13" t="s">
        <v>3040</v>
      </c>
      <c r="G936" s="3" t="s">
        <v>3041</v>
      </c>
      <c r="H936" s="12" t="s">
        <v>3042</v>
      </c>
      <c r="I936" s="15" t="s">
        <v>416</v>
      </c>
      <c r="J936" s="44" t="s">
        <v>3043</v>
      </c>
      <c r="K936" s="55" t="s">
        <v>3044</v>
      </c>
      <c r="L936" s="10">
        <v>0</v>
      </c>
      <c r="M936" s="10">
        <v>494882</v>
      </c>
      <c r="N936" s="10">
        <v>75000</v>
      </c>
      <c r="O93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569882</v>
      </c>
      <c r="P936" s="10">
        <v>0</v>
      </c>
      <c r="Q936" s="10">
        <v>123720</v>
      </c>
      <c r="R936" s="10">
        <v>18750</v>
      </c>
      <c r="S936" s="10">
        <f>SUM(Table3[[#This Row],[2nd Apportionment A-G Access Grant Res. Code 7412, PCA 25580]:[2nd Apportionment A-G Learning Loss Mitigation Grant Res. Code 7413, PCA 25635]])</f>
        <v>142470</v>
      </c>
    </row>
    <row r="937" spans="1:19" x14ac:dyDescent="0.2">
      <c r="A937" s="14" t="s">
        <v>328</v>
      </c>
      <c r="B937" s="3" t="s">
        <v>329</v>
      </c>
      <c r="C937" s="3">
        <v>6</v>
      </c>
      <c r="D937" s="13" t="s">
        <v>4319</v>
      </c>
      <c r="E937" s="13" t="s">
        <v>330</v>
      </c>
      <c r="F937" s="13" t="s">
        <v>334</v>
      </c>
      <c r="G937" s="3" t="s">
        <v>3045</v>
      </c>
      <c r="H937" s="12" t="s">
        <v>3046</v>
      </c>
      <c r="I937" s="15" t="s">
        <v>416</v>
      </c>
      <c r="J937" s="44" t="s">
        <v>3047</v>
      </c>
      <c r="K937" s="55" t="s">
        <v>3048</v>
      </c>
      <c r="L937" s="10">
        <v>62556</v>
      </c>
      <c r="M937" s="10">
        <v>0</v>
      </c>
      <c r="N937" s="10">
        <v>23452</v>
      </c>
      <c r="O93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86008</v>
      </c>
      <c r="P937" s="10">
        <v>15639</v>
      </c>
      <c r="Q937" s="10">
        <v>0</v>
      </c>
      <c r="R937" s="10">
        <v>5863</v>
      </c>
      <c r="S937" s="10">
        <f>SUM(Table3[[#This Row],[2nd Apportionment A-G Access Grant Res. Code 7412, PCA 25580]:[2nd Apportionment A-G Learning Loss Mitigation Grant Res. Code 7413, PCA 25635]])</f>
        <v>21502</v>
      </c>
    </row>
    <row r="938" spans="1:19" x14ac:dyDescent="0.2">
      <c r="A938" s="14" t="s">
        <v>328</v>
      </c>
      <c r="B938" s="3" t="s">
        <v>329</v>
      </c>
      <c r="C938" s="3">
        <v>6</v>
      </c>
      <c r="D938" s="13" t="s">
        <v>4320</v>
      </c>
      <c r="E938" s="13" t="s">
        <v>330</v>
      </c>
      <c r="F938" s="13" t="s">
        <v>337</v>
      </c>
      <c r="G938" s="3" t="s">
        <v>3049</v>
      </c>
      <c r="H938" s="12" t="s">
        <v>3050</v>
      </c>
      <c r="I938" s="15" t="s">
        <v>416</v>
      </c>
      <c r="J938" s="44" t="s">
        <v>3051</v>
      </c>
      <c r="K938" s="55" t="s">
        <v>3052</v>
      </c>
      <c r="L938" s="10">
        <v>0</v>
      </c>
      <c r="M938" s="10">
        <v>97120</v>
      </c>
      <c r="N938" s="10">
        <v>14432</v>
      </c>
      <c r="O93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111552</v>
      </c>
      <c r="P938" s="10">
        <v>0</v>
      </c>
      <c r="Q938" s="10">
        <v>24280</v>
      </c>
      <c r="R938" s="10">
        <v>3608</v>
      </c>
      <c r="S938" s="10">
        <f>SUM(Table3[[#This Row],[2nd Apportionment A-G Access Grant Res. Code 7412, PCA 25580]:[2nd Apportionment A-G Learning Loss Mitigation Grant Res. Code 7413, PCA 25635]])</f>
        <v>27888</v>
      </c>
    </row>
    <row r="939" spans="1:19" x14ac:dyDescent="0.2">
      <c r="A939" s="14" t="s">
        <v>328</v>
      </c>
      <c r="B939" s="3" t="s">
        <v>329</v>
      </c>
      <c r="C939" s="3">
        <v>6</v>
      </c>
      <c r="D939" s="13" t="s">
        <v>4321</v>
      </c>
      <c r="E939" s="13" t="s">
        <v>330</v>
      </c>
      <c r="F939" s="13" t="s">
        <v>3053</v>
      </c>
      <c r="G939" s="3" t="s">
        <v>3054</v>
      </c>
      <c r="H939" s="12" t="s">
        <v>3055</v>
      </c>
      <c r="I939" s="15" t="s">
        <v>416</v>
      </c>
      <c r="J939" s="44" t="s">
        <v>3056</v>
      </c>
      <c r="K939" s="55" t="s">
        <v>3057</v>
      </c>
      <c r="L939" s="10">
        <v>52932</v>
      </c>
      <c r="M939" s="10">
        <v>0</v>
      </c>
      <c r="N939" s="10">
        <v>19844</v>
      </c>
      <c r="O93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72776</v>
      </c>
      <c r="P939" s="10">
        <v>13233</v>
      </c>
      <c r="Q939" s="10">
        <v>0</v>
      </c>
      <c r="R939" s="10">
        <v>4961</v>
      </c>
      <c r="S939" s="10">
        <f>SUM(Table3[[#This Row],[2nd Apportionment A-G Access Grant Res. Code 7412, PCA 25580]:[2nd Apportionment A-G Learning Loss Mitigation Grant Res. Code 7413, PCA 25635]])</f>
        <v>18194</v>
      </c>
    </row>
    <row r="940" spans="1:19" x14ac:dyDescent="0.2">
      <c r="A940" s="14" t="s">
        <v>328</v>
      </c>
      <c r="B940" s="3" t="s">
        <v>329</v>
      </c>
      <c r="C940" s="3">
        <v>6</v>
      </c>
      <c r="D940" s="13" t="s">
        <v>4322</v>
      </c>
      <c r="E940" s="13" t="s">
        <v>330</v>
      </c>
      <c r="F940" s="13" t="s">
        <v>3058</v>
      </c>
      <c r="G940" s="3" t="s">
        <v>3059</v>
      </c>
      <c r="H940" s="12" t="s">
        <v>3060</v>
      </c>
      <c r="I940" s="15" t="s">
        <v>416</v>
      </c>
      <c r="J940" s="44" t="s">
        <v>3061</v>
      </c>
      <c r="K940" s="55" t="s">
        <v>3062</v>
      </c>
      <c r="L940" s="10">
        <v>14719</v>
      </c>
      <c r="M940" s="10">
        <v>0</v>
      </c>
      <c r="N940" s="10">
        <v>5518</v>
      </c>
      <c r="O94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20237</v>
      </c>
      <c r="P940" s="10">
        <v>3680</v>
      </c>
      <c r="Q940" s="10">
        <v>0</v>
      </c>
      <c r="R940" s="10">
        <v>1379</v>
      </c>
      <c r="S940" s="10">
        <f>SUM(Table3[[#This Row],[2nd Apportionment A-G Access Grant Res. Code 7412, PCA 25580]:[2nd Apportionment A-G Learning Loss Mitigation Grant Res. Code 7413, PCA 25635]])</f>
        <v>5059</v>
      </c>
    </row>
    <row r="941" spans="1:19" x14ac:dyDescent="0.2">
      <c r="A941" s="14" t="s">
        <v>328</v>
      </c>
      <c r="B941" s="3" t="s">
        <v>329</v>
      </c>
      <c r="C941" s="3">
        <v>6</v>
      </c>
      <c r="D941" s="13" t="s">
        <v>4323</v>
      </c>
      <c r="E941" s="13" t="s">
        <v>330</v>
      </c>
      <c r="F941" s="13" t="s">
        <v>334</v>
      </c>
      <c r="G941" s="3" t="s">
        <v>3063</v>
      </c>
      <c r="H941" s="12" t="s">
        <v>3064</v>
      </c>
      <c r="I941" s="15" t="s">
        <v>416</v>
      </c>
      <c r="J941" s="44" t="s">
        <v>3065</v>
      </c>
      <c r="K941" s="55" t="s">
        <v>3066</v>
      </c>
      <c r="L941" s="10">
        <v>1132</v>
      </c>
      <c r="M941" s="10">
        <v>0</v>
      </c>
      <c r="N941" s="10">
        <v>424</v>
      </c>
      <c r="O94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1556</v>
      </c>
      <c r="P941" s="10">
        <v>283</v>
      </c>
      <c r="Q941" s="10">
        <v>0</v>
      </c>
      <c r="R941" s="10">
        <v>106</v>
      </c>
      <c r="S941" s="10">
        <f>SUM(Table3[[#This Row],[2nd Apportionment A-G Access Grant Res. Code 7412, PCA 25580]:[2nd Apportionment A-G Learning Loss Mitigation Grant Res. Code 7413, PCA 25635]])</f>
        <v>389</v>
      </c>
    </row>
    <row r="942" spans="1:19" x14ac:dyDescent="0.2">
      <c r="A942" s="14" t="s">
        <v>4324</v>
      </c>
      <c r="B942" s="3" t="s">
        <v>4325</v>
      </c>
      <c r="C942" s="3">
        <v>35</v>
      </c>
      <c r="D942" s="13" t="s">
        <v>4326</v>
      </c>
      <c r="E942" s="13" t="s">
        <v>3067</v>
      </c>
      <c r="F942" s="13" t="s">
        <v>3068</v>
      </c>
      <c r="G942" s="3" t="s">
        <v>10</v>
      </c>
      <c r="H942" s="12" t="s">
        <v>396</v>
      </c>
      <c r="I942" s="15" t="s">
        <v>396</v>
      </c>
      <c r="J942" s="44" t="s">
        <v>3068</v>
      </c>
      <c r="K942" s="55" t="s">
        <v>3069</v>
      </c>
      <c r="L942" s="10">
        <v>122565</v>
      </c>
      <c r="M942" s="10">
        <v>0</v>
      </c>
      <c r="N942" s="10">
        <v>75000</v>
      </c>
      <c r="O94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197565</v>
      </c>
      <c r="P942" s="10">
        <v>30641</v>
      </c>
      <c r="Q942" s="10">
        <v>0</v>
      </c>
      <c r="R942" s="10">
        <v>18750</v>
      </c>
      <c r="S942" s="10">
        <f>SUM(Table3[[#This Row],[2nd Apportionment A-G Access Grant Res. Code 7412, PCA 25580]:[2nd Apportionment A-G Learning Loss Mitigation Grant Res. Code 7413, PCA 25635]])</f>
        <v>49391</v>
      </c>
    </row>
    <row r="943" spans="1:19" x14ac:dyDescent="0.2">
      <c r="A943" s="14" t="s">
        <v>4324</v>
      </c>
      <c r="B943" s="3" t="s">
        <v>4325</v>
      </c>
      <c r="C943" s="3">
        <v>35</v>
      </c>
      <c r="D943" s="13" t="s">
        <v>4327</v>
      </c>
      <c r="E943" s="13" t="s">
        <v>3067</v>
      </c>
      <c r="F943" s="13" t="s">
        <v>3070</v>
      </c>
      <c r="G943" s="3" t="s">
        <v>10</v>
      </c>
      <c r="H943" s="12" t="s">
        <v>396</v>
      </c>
      <c r="I943" s="15" t="s">
        <v>396</v>
      </c>
      <c r="J943" s="44" t="s">
        <v>3070</v>
      </c>
      <c r="K943" s="55" t="s">
        <v>3071</v>
      </c>
      <c r="L943" s="10">
        <v>1044209</v>
      </c>
      <c r="M943" s="10">
        <v>0</v>
      </c>
      <c r="N943" s="10">
        <v>391470</v>
      </c>
      <c r="O94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1435679</v>
      </c>
      <c r="P943" s="10">
        <v>261052</v>
      </c>
      <c r="Q943" s="10">
        <v>0</v>
      </c>
      <c r="R943" s="10">
        <v>97867</v>
      </c>
      <c r="S943" s="10">
        <f>SUM(Table3[[#This Row],[2nd Apportionment A-G Access Grant Res. Code 7412, PCA 25580]:[2nd Apportionment A-G Learning Loss Mitigation Grant Res. Code 7413, PCA 25635]])</f>
        <v>358919</v>
      </c>
    </row>
    <row r="944" spans="1:19" x14ac:dyDescent="0.2">
      <c r="A944" s="14" t="s">
        <v>4324</v>
      </c>
      <c r="B944" s="3" t="s">
        <v>4325</v>
      </c>
      <c r="C944" s="3">
        <v>35</v>
      </c>
      <c r="D944" s="13" t="s">
        <v>4328</v>
      </c>
      <c r="E944" s="13" t="s">
        <v>3067</v>
      </c>
      <c r="F944" s="13" t="s">
        <v>3072</v>
      </c>
      <c r="G944" s="3" t="s">
        <v>10</v>
      </c>
      <c r="H944" s="12" t="s">
        <v>396</v>
      </c>
      <c r="I944" s="15" t="s">
        <v>396</v>
      </c>
      <c r="J944" s="44" t="s">
        <v>3072</v>
      </c>
      <c r="K944" s="55" t="s">
        <v>3073</v>
      </c>
      <c r="L944" s="10">
        <v>75000</v>
      </c>
      <c r="M944" s="10">
        <v>0</v>
      </c>
      <c r="N944" s="10">
        <v>75000</v>
      </c>
      <c r="O94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44" s="10">
        <v>18750</v>
      </c>
      <c r="Q944" s="10">
        <v>0</v>
      </c>
      <c r="R944" s="10">
        <v>18750</v>
      </c>
      <c r="S944" s="10">
        <f>SUM(Table3[[#This Row],[2nd Apportionment A-G Access Grant Res. Code 7412, PCA 25580]:[2nd Apportionment A-G Learning Loss Mitigation Grant Res. Code 7413, PCA 25635]])</f>
        <v>37500</v>
      </c>
    </row>
    <row r="945" spans="1:19" x14ac:dyDescent="0.2">
      <c r="A945" s="14" t="s">
        <v>4324</v>
      </c>
      <c r="B945" s="3" t="s">
        <v>4325</v>
      </c>
      <c r="C945" s="3">
        <v>35</v>
      </c>
      <c r="D945" s="13" t="s">
        <v>4329</v>
      </c>
      <c r="E945" s="13" t="s">
        <v>3067</v>
      </c>
      <c r="F945" s="13" t="s">
        <v>3074</v>
      </c>
      <c r="G945" s="3" t="s">
        <v>10</v>
      </c>
      <c r="H945" s="12" t="s">
        <v>396</v>
      </c>
      <c r="I945" s="15" t="s">
        <v>396</v>
      </c>
      <c r="J945" s="44" t="s">
        <v>3074</v>
      </c>
      <c r="K945" s="55" t="s">
        <v>3075</v>
      </c>
      <c r="L945" s="10">
        <v>2867400</v>
      </c>
      <c r="M945" s="10">
        <v>0</v>
      </c>
      <c r="N945" s="10">
        <v>1074976</v>
      </c>
      <c r="O94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3942376</v>
      </c>
      <c r="P945" s="10">
        <v>716850</v>
      </c>
      <c r="Q945" s="10">
        <v>0</v>
      </c>
      <c r="R945" s="10">
        <v>268744</v>
      </c>
      <c r="S945" s="10">
        <f>SUM(Table3[[#This Row],[2nd Apportionment A-G Access Grant Res. Code 7412, PCA 25580]:[2nd Apportionment A-G Learning Loss Mitigation Grant Res. Code 7413, PCA 25635]])</f>
        <v>985594</v>
      </c>
    </row>
    <row r="946" spans="1:19" x14ac:dyDescent="0.2">
      <c r="A946" s="14" t="s">
        <v>4324</v>
      </c>
      <c r="B946" s="3" t="s">
        <v>4325</v>
      </c>
      <c r="C946" s="3">
        <v>35</v>
      </c>
      <c r="D946" s="13" t="s">
        <v>4330</v>
      </c>
      <c r="E946" s="13" t="s">
        <v>3067</v>
      </c>
      <c r="F946" s="13" t="s">
        <v>3076</v>
      </c>
      <c r="G946" s="3" t="s">
        <v>10</v>
      </c>
      <c r="H946" s="12" t="s">
        <v>396</v>
      </c>
      <c r="I946" s="15" t="s">
        <v>396</v>
      </c>
      <c r="J946" s="44" t="s">
        <v>3076</v>
      </c>
      <c r="K946" s="55" t="s">
        <v>3077</v>
      </c>
      <c r="L946" s="10">
        <v>407890</v>
      </c>
      <c r="M946" s="10">
        <v>0</v>
      </c>
      <c r="N946" s="10">
        <v>152916</v>
      </c>
      <c r="O94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560806</v>
      </c>
      <c r="P946" s="10">
        <v>101972</v>
      </c>
      <c r="Q946" s="10">
        <v>0</v>
      </c>
      <c r="R946" s="10">
        <v>38229</v>
      </c>
      <c r="S946" s="10">
        <f>SUM(Table3[[#This Row],[2nd Apportionment A-G Access Grant Res. Code 7412, PCA 25580]:[2nd Apportionment A-G Learning Loss Mitigation Grant Res. Code 7413, PCA 25635]])</f>
        <v>140201</v>
      </c>
    </row>
    <row r="947" spans="1:19" x14ac:dyDescent="0.2">
      <c r="A947" s="14" t="s">
        <v>4324</v>
      </c>
      <c r="B947" s="3" t="s">
        <v>4325</v>
      </c>
      <c r="C947" s="3">
        <v>35</v>
      </c>
      <c r="D947" s="13" t="s">
        <v>4331</v>
      </c>
      <c r="E947" s="13" t="s">
        <v>3067</v>
      </c>
      <c r="F947" s="13" t="s">
        <v>3078</v>
      </c>
      <c r="G947" s="3" t="s">
        <v>10</v>
      </c>
      <c r="H947" s="12" t="s">
        <v>396</v>
      </c>
      <c r="I947" s="15" t="s">
        <v>396</v>
      </c>
      <c r="J947" s="44" t="s">
        <v>3078</v>
      </c>
      <c r="K947" s="55" t="s">
        <v>3079</v>
      </c>
      <c r="L947" s="10">
        <v>192764</v>
      </c>
      <c r="M947" s="10">
        <v>0</v>
      </c>
      <c r="N947" s="10">
        <v>75000</v>
      </c>
      <c r="O94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267764</v>
      </c>
      <c r="P947" s="10">
        <v>48191</v>
      </c>
      <c r="Q947" s="10">
        <v>0</v>
      </c>
      <c r="R947" s="10">
        <v>18750</v>
      </c>
      <c r="S947" s="10">
        <f>SUM(Table3[[#This Row],[2nd Apportionment A-G Access Grant Res. Code 7412, PCA 25580]:[2nd Apportionment A-G Learning Loss Mitigation Grant Res. Code 7413, PCA 25635]])</f>
        <v>66941</v>
      </c>
    </row>
    <row r="948" spans="1:19" x14ac:dyDescent="0.2">
      <c r="A948" s="14" t="s">
        <v>4324</v>
      </c>
      <c r="B948" s="3" t="s">
        <v>4325</v>
      </c>
      <c r="C948" s="3">
        <v>35</v>
      </c>
      <c r="D948" s="13" t="s">
        <v>4332</v>
      </c>
      <c r="E948" s="13" t="s">
        <v>3067</v>
      </c>
      <c r="F948" s="13" t="s">
        <v>3080</v>
      </c>
      <c r="G948" s="3" t="s">
        <v>10</v>
      </c>
      <c r="H948" s="12" t="s">
        <v>396</v>
      </c>
      <c r="I948" s="15" t="s">
        <v>396</v>
      </c>
      <c r="J948" s="44" t="s">
        <v>3080</v>
      </c>
      <c r="K948" s="55" t="s">
        <v>3081</v>
      </c>
      <c r="L948" s="10">
        <v>92561</v>
      </c>
      <c r="M948" s="10">
        <v>0</v>
      </c>
      <c r="N948" s="10">
        <v>34701</v>
      </c>
      <c r="O94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127262</v>
      </c>
      <c r="P948" s="10">
        <v>23140</v>
      </c>
      <c r="Q948" s="10">
        <v>0</v>
      </c>
      <c r="R948" s="10">
        <v>8675</v>
      </c>
      <c r="S948" s="10">
        <f>SUM(Table3[[#This Row],[2nd Apportionment A-G Access Grant Res. Code 7412, PCA 25580]:[2nd Apportionment A-G Learning Loss Mitigation Grant Res. Code 7413, PCA 25635]])</f>
        <v>31815</v>
      </c>
    </row>
    <row r="949" spans="1:19" x14ac:dyDescent="0.2">
      <c r="A949" s="14" t="s">
        <v>4324</v>
      </c>
      <c r="B949" s="3" t="s">
        <v>4325</v>
      </c>
      <c r="C949" s="3">
        <v>35</v>
      </c>
      <c r="D949" s="13" t="s">
        <v>4333</v>
      </c>
      <c r="E949" s="13" t="s">
        <v>3067</v>
      </c>
      <c r="F949" s="13" t="s">
        <v>3082</v>
      </c>
      <c r="G949" s="3" t="s">
        <v>10</v>
      </c>
      <c r="H949" s="12" t="s">
        <v>396</v>
      </c>
      <c r="I949" s="15" t="s">
        <v>396</v>
      </c>
      <c r="J949" s="44" t="s">
        <v>3082</v>
      </c>
      <c r="K949" s="55" t="s">
        <v>3083</v>
      </c>
      <c r="L949" s="10">
        <v>167006</v>
      </c>
      <c r="M949" s="10">
        <v>0</v>
      </c>
      <c r="N949" s="10">
        <v>75000</v>
      </c>
      <c r="O94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242006</v>
      </c>
      <c r="P949" s="10">
        <v>41751</v>
      </c>
      <c r="Q949" s="10">
        <v>0</v>
      </c>
      <c r="R949" s="10">
        <v>18750</v>
      </c>
      <c r="S949" s="10">
        <f>SUM(Table3[[#This Row],[2nd Apportionment A-G Access Grant Res. Code 7412, PCA 25580]:[2nd Apportionment A-G Learning Loss Mitigation Grant Res. Code 7413, PCA 25635]])</f>
        <v>60501</v>
      </c>
    </row>
    <row r="950" spans="1:19" x14ac:dyDescent="0.2">
      <c r="A950" s="14" t="s">
        <v>4324</v>
      </c>
      <c r="B950" s="3" t="s">
        <v>4325</v>
      </c>
      <c r="C950" s="3">
        <v>35</v>
      </c>
      <c r="D950" s="13" t="s">
        <v>4334</v>
      </c>
      <c r="E950" s="13" t="s">
        <v>3067</v>
      </c>
      <c r="F950" s="13" t="s">
        <v>3084</v>
      </c>
      <c r="G950" s="3" t="s">
        <v>10</v>
      </c>
      <c r="H950" s="12" t="s">
        <v>396</v>
      </c>
      <c r="I950" s="15" t="s">
        <v>396</v>
      </c>
      <c r="J950" s="44" t="s">
        <v>3084</v>
      </c>
      <c r="K950" s="55" t="s">
        <v>3085</v>
      </c>
      <c r="L950" s="10">
        <v>189084</v>
      </c>
      <c r="M950" s="10">
        <v>0</v>
      </c>
      <c r="N950" s="10">
        <v>70887</v>
      </c>
      <c r="O95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259971</v>
      </c>
      <c r="P950" s="10">
        <v>47271</v>
      </c>
      <c r="Q950" s="10">
        <v>0</v>
      </c>
      <c r="R950" s="10">
        <v>17722</v>
      </c>
      <c r="S950" s="10">
        <f>SUM(Table3[[#This Row],[2nd Apportionment A-G Access Grant Res. Code 7412, PCA 25580]:[2nd Apportionment A-G Learning Loss Mitigation Grant Res. Code 7413, PCA 25635]])</f>
        <v>64993</v>
      </c>
    </row>
    <row r="951" spans="1:19" x14ac:dyDescent="0.2">
      <c r="A951" s="14" t="s">
        <v>4324</v>
      </c>
      <c r="B951" s="3" t="s">
        <v>4325</v>
      </c>
      <c r="C951" s="3">
        <v>35</v>
      </c>
      <c r="D951" s="13" t="s">
        <v>4335</v>
      </c>
      <c r="E951" s="13" t="s">
        <v>3067</v>
      </c>
      <c r="F951" s="13" t="s">
        <v>3086</v>
      </c>
      <c r="G951" s="3" t="s">
        <v>10</v>
      </c>
      <c r="H951" s="12" t="s">
        <v>396</v>
      </c>
      <c r="I951" s="15" t="s">
        <v>396</v>
      </c>
      <c r="J951" s="44" t="s">
        <v>3086</v>
      </c>
      <c r="K951" s="55" t="s">
        <v>3087</v>
      </c>
      <c r="L951" s="10">
        <v>146342</v>
      </c>
      <c r="M951" s="10">
        <v>0</v>
      </c>
      <c r="N951" s="10">
        <v>75000</v>
      </c>
      <c r="O95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221342</v>
      </c>
      <c r="P951" s="10">
        <v>36585</v>
      </c>
      <c r="Q951" s="10">
        <v>0</v>
      </c>
      <c r="R951" s="10">
        <v>18750</v>
      </c>
      <c r="S951" s="10">
        <f>SUM(Table3[[#This Row],[2nd Apportionment A-G Access Grant Res. Code 7412, PCA 25580]:[2nd Apportionment A-G Learning Loss Mitigation Grant Res. Code 7413, PCA 25635]])</f>
        <v>55335</v>
      </c>
    </row>
    <row r="952" spans="1:19" x14ac:dyDescent="0.2">
      <c r="A952" s="14" t="s">
        <v>4324</v>
      </c>
      <c r="B952" s="3" t="s">
        <v>4325</v>
      </c>
      <c r="C952" s="3">
        <v>35</v>
      </c>
      <c r="D952" s="13" t="s">
        <v>4336</v>
      </c>
      <c r="E952" s="13" t="s">
        <v>3067</v>
      </c>
      <c r="F952" s="13" t="s">
        <v>3088</v>
      </c>
      <c r="G952" s="3" t="s">
        <v>10</v>
      </c>
      <c r="H952" s="12" t="s">
        <v>396</v>
      </c>
      <c r="I952" s="15" t="s">
        <v>396</v>
      </c>
      <c r="J952" s="44" t="s">
        <v>3088</v>
      </c>
      <c r="K952" s="55" t="s">
        <v>3089</v>
      </c>
      <c r="L952" s="10">
        <v>721520</v>
      </c>
      <c r="M952" s="10">
        <v>0</v>
      </c>
      <c r="N952" s="10">
        <v>270495</v>
      </c>
      <c r="O95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992015</v>
      </c>
      <c r="P952" s="10">
        <v>180380</v>
      </c>
      <c r="Q952" s="10">
        <v>0</v>
      </c>
      <c r="R952" s="10">
        <v>67624</v>
      </c>
      <c r="S952" s="10">
        <f>SUM(Table3[[#This Row],[2nd Apportionment A-G Access Grant Res. Code 7412, PCA 25580]:[2nd Apportionment A-G Learning Loss Mitigation Grant Res. Code 7413, PCA 25635]])</f>
        <v>248004</v>
      </c>
    </row>
    <row r="953" spans="1:19" x14ac:dyDescent="0.2">
      <c r="A953" s="14" t="s">
        <v>4324</v>
      </c>
      <c r="B953" s="3" t="s">
        <v>4325</v>
      </c>
      <c r="C953" s="3">
        <v>35</v>
      </c>
      <c r="D953" s="13" t="s">
        <v>4337</v>
      </c>
      <c r="E953" s="13" t="s">
        <v>3067</v>
      </c>
      <c r="F953" s="13" t="s">
        <v>3090</v>
      </c>
      <c r="G953" s="3" t="s">
        <v>3091</v>
      </c>
      <c r="H953" s="12" t="s">
        <v>3092</v>
      </c>
      <c r="I953" s="15" t="s">
        <v>412</v>
      </c>
      <c r="J953" s="44" t="s">
        <v>3090</v>
      </c>
      <c r="K953" s="55" t="s">
        <v>3093</v>
      </c>
      <c r="L953" s="10">
        <v>7643</v>
      </c>
      <c r="M953" s="10">
        <v>0</v>
      </c>
      <c r="N953" s="10">
        <v>2865</v>
      </c>
      <c r="O95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10508</v>
      </c>
      <c r="P953" s="10">
        <v>1911</v>
      </c>
      <c r="Q953" s="10">
        <v>0</v>
      </c>
      <c r="R953" s="10">
        <v>716</v>
      </c>
      <c r="S953" s="10">
        <f>SUM(Table3[[#This Row],[2nd Apportionment A-G Access Grant Res. Code 7412, PCA 25580]:[2nd Apportionment A-G Learning Loss Mitigation Grant Res. Code 7413, PCA 25635]])</f>
        <v>2627</v>
      </c>
    </row>
    <row r="954" spans="1:19" x14ac:dyDescent="0.2">
      <c r="A954" s="14" t="s">
        <v>4324</v>
      </c>
      <c r="B954" s="3" t="s">
        <v>4325</v>
      </c>
      <c r="C954" s="3">
        <v>35</v>
      </c>
      <c r="D954" s="13" t="s">
        <v>4338</v>
      </c>
      <c r="E954" s="13" t="s">
        <v>3067</v>
      </c>
      <c r="F954" s="13" t="s">
        <v>3094</v>
      </c>
      <c r="G954" s="3" t="s">
        <v>3095</v>
      </c>
      <c r="H954" s="12" t="s">
        <v>3096</v>
      </c>
      <c r="I954" s="15" t="s">
        <v>412</v>
      </c>
      <c r="J954" s="44" t="s">
        <v>3094</v>
      </c>
      <c r="K954" s="55" t="s">
        <v>3097</v>
      </c>
      <c r="L954" s="10">
        <v>5944</v>
      </c>
      <c r="M954" s="10">
        <v>0</v>
      </c>
      <c r="N954" s="10">
        <v>2228</v>
      </c>
      <c r="O95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8172</v>
      </c>
      <c r="P954" s="10">
        <v>1486</v>
      </c>
      <c r="Q954" s="10">
        <v>0</v>
      </c>
      <c r="R954" s="10">
        <v>557</v>
      </c>
      <c r="S954" s="10">
        <f>SUM(Table3[[#This Row],[2nd Apportionment A-G Access Grant Res. Code 7412, PCA 25580]:[2nd Apportionment A-G Learning Loss Mitigation Grant Res. Code 7413, PCA 25635]])</f>
        <v>2043</v>
      </c>
    </row>
    <row r="955" spans="1:19" x14ac:dyDescent="0.2">
      <c r="A955" s="14" t="s">
        <v>4324</v>
      </c>
      <c r="B955" s="3" t="s">
        <v>4325</v>
      </c>
      <c r="C955" s="3">
        <v>35</v>
      </c>
      <c r="D955" s="13" t="s">
        <v>4339</v>
      </c>
      <c r="E955" s="13" t="s">
        <v>3067</v>
      </c>
      <c r="F955" s="13" t="s">
        <v>3084</v>
      </c>
      <c r="G955" s="3" t="s">
        <v>3098</v>
      </c>
      <c r="H955" s="12" t="s">
        <v>3099</v>
      </c>
      <c r="I955" s="15" t="s">
        <v>412</v>
      </c>
      <c r="J955" s="44" t="s">
        <v>3084</v>
      </c>
      <c r="K955" s="55" t="s">
        <v>3100</v>
      </c>
      <c r="L955" s="10">
        <v>7360</v>
      </c>
      <c r="M955" s="10">
        <v>0</v>
      </c>
      <c r="N955" s="10">
        <v>2759</v>
      </c>
      <c r="O95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10119</v>
      </c>
      <c r="P955" s="10">
        <v>1840</v>
      </c>
      <c r="Q955" s="10">
        <v>0</v>
      </c>
      <c r="R955" s="10">
        <v>690</v>
      </c>
      <c r="S955" s="10">
        <f>SUM(Table3[[#This Row],[2nd Apportionment A-G Access Grant Res. Code 7412, PCA 25580]:[2nd Apportionment A-G Learning Loss Mitigation Grant Res. Code 7413, PCA 25635]])</f>
        <v>2530</v>
      </c>
    </row>
    <row r="956" spans="1:19" x14ac:dyDescent="0.2">
      <c r="A956" s="14" t="s">
        <v>4324</v>
      </c>
      <c r="B956" s="3" t="s">
        <v>4325</v>
      </c>
      <c r="C956" s="3">
        <v>35</v>
      </c>
      <c r="D956" s="13" t="s">
        <v>4340</v>
      </c>
      <c r="E956" s="13" t="s">
        <v>3067</v>
      </c>
      <c r="F956" s="13" t="s">
        <v>3068</v>
      </c>
      <c r="G956" s="3" t="s">
        <v>3101</v>
      </c>
      <c r="H956" s="12" t="s">
        <v>3102</v>
      </c>
      <c r="I956" s="15" t="s">
        <v>416</v>
      </c>
      <c r="J956" s="44" t="s">
        <v>3103</v>
      </c>
      <c r="K956" s="55" t="s">
        <v>3104</v>
      </c>
      <c r="L956" s="10">
        <v>15285</v>
      </c>
      <c r="M956" s="10">
        <v>0</v>
      </c>
      <c r="N956" s="10">
        <v>5730</v>
      </c>
      <c r="O95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21015</v>
      </c>
      <c r="P956" s="10">
        <v>3821</v>
      </c>
      <c r="Q956" s="10">
        <v>0</v>
      </c>
      <c r="R956" s="10">
        <v>1432</v>
      </c>
      <c r="S956" s="10">
        <f>SUM(Table3[[#This Row],[2nd Apportionment A-G Access Grant Res. Code 7412, PCA 25580]:[2nd Apportionment A-G Learning Loss Mitigation Grant Res. Code 7413, PCA 25635]])</f>
        <v>5253</v>
      </c>
    </row>
    <row r="957" spans="1:19" x14ac:dyDescent="0.2">
      <c r="A957" s="14" t="s">
        <v>4324</v>
      </c>
      <c r="B957" s="3" t="s">
        <v>4325</v>
      </c>
      <c r="C957" s="3">
        <v>35</v>
      </c>
      <c r="D957" s="13" t="s">
        <v>4341</v>
      </c>
      <c r="E957" s="13" t="s">
        <v>3067</v>
      </c>
      <c r="F957" s="13" t="s">
        <v>3072</v>
      </c>
      <c r="G957" s="3" t="s">
        <v>3105</v>
      </c>
      <c r="H957" s="12" t="s">
        <v>3106</v>
      </c>
      <c r="I957" s="15" t="s">
        <v>412</v>
      </c>
      <c r="J957" s="44" t="s">
        <v>3072</v>
      </c>
      <c r="K957" s="55" t="s">
        <v>3107</v>
      </c>
      <c r="L957" s="10">
        <v>75000</v>
      </c>
      <c r="M957" s="10">
        <v>0</v>
      </c>
      <c r="N957" s="10">
        <v>75000</v>
      </c>
      <c r="O95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57" s="10">
        <v>18750</v>
      </c>
      <c r="Q957" s="10">
        <v>0</v>
      </c>
      <c r="R957" s="10">
        <v>18750</v>
      </c>
      <c r="S957" s="10">
        <f>SUM(Table3[[#This Row],[2nd Apportionment A-G Access Grant Res. Code 7412, PCA 25580]:[2nd Apportionment A-G Learning Loss Mitigation Grant Res. Code 7413, PCA 25635]])</f>
        <v>37500</v>
      </c>
    </row>
    <row r="958" spans="1:19" x14ac:dyDescent="0.2">
      <c r="A958" s="14" t="s">
        <v>4324</v>
      </c>
      <c r="B958" s="3" t="s">
        <v>4325</v>
      </c>
      <c r="C958" s="3">
        <v>35</v>
      </c>
      <c r="D958" s="13" t="s">
        <v>4342</v>
      </c>
      <c r="E958" s="13" t="s">
        <v>3067</v>
      </c>
      <c r="F958" s="13" t="s">
        <v>3086</v>
      </c>
      <c r="G958" s="3" t="s">
        <v>3108</v>
      </c>
      <c r="H958" s="12" t="s">
        <v>3109</v>
      </c>
      <c r="I958" s="15" t="s">
        <v>416</v>
      </c>
      <c r="J958" s="44" t="s">
        <v>3110</v>
      </c>
      <c r="K958" s="55" t="s">
        <v>3111</v>
      </c>
      <c r="L958" s="10">
        <v>60009</v>
      </c>
      <c r="M958" s="10">
        <v>0</v>
      </c>
      <c r="N958" s="10">
        <v>22497</v>
      </c>
      <c r="O95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82506</v>
      </c>
      <c r="P958" s="10">
        <v>15002</v>
      </c>
      <c r="Q958" s="10">
        <v>0</v>
      </c>
      <c r="R958" s="10">
        <v>5624</v>
      </c>
      <c r="S958" s="10">
        <f>SUM(Table3[[#This Row],[2nd Apportionment A-G Access Grant Res. Code 7412, PCA 25580]:[2nd Apportionment A-G Learning Loss Mitigation Grant Res. Code 7413, PCA 25635]])</f>
        <v>20626</v>
      </c>
    </row>
    <row r="959" spans="1:19" x14ac:dyDescent="0.2">
      <c r="A959" s="14" t="s">
        <v>4324</v>
      </c>
      <c r="B959" s="3" t="s">
        <v>4325</v>
      </c>
      <c r="C959" s="3">
        <v>35</v>
      </c>
      <c r="D959" s="13" t="s">
        <v>4343</v>
      </c>
      <c r="E959" s="13" t="s">
        <v>3067</v>
      </c>
      <c r="F959" s="13" t="s">
        <v>3070</v>
      </c>
      <c r="G959" s="3" t="s">
        <v>3112</v>
      </c>
      <c r="H959" s="12" t="s">
        <v>3113</v>
      </c>
      <c r="I959" s="15" t="s">
        <v>412</v>
      </c>
      <c r="J959" s="44" t="s">
        <v>3070</v>
      </c>
      <c r="K959" s="55" t="s">
        <v>3114</v>
      </c>
      <c r="L959" s="10">
        <v>0</v>
      </c>
      <c r="M959" s="10">
        <v>33563</v>
      </c>
      <c r="N959" s="10">
        <v>4988</v>
      </c>
      <c r="O95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38551</v>
      </c>
      <c r="P959" s="10">
        <v>0</v>
      </c>
      <c r="Q959" s="10">
        <v>8391</v>
      </c>
      <c r="R959" s="10">
        <v>1247</v>
      </c>
      <c r="S959" s="10">
        <f>SUM(Table3[[#This Row],[2nd Apportionment A-G Access Grant Res. Code 7412, PCA 25580]:[2nd Apportionment A-G Learning Loss Mitigation Grant Res. Code 7413, PCA 25635]])</f>
        <v>9638</v>
      </c>
    </row>
    <row r="960" spans="1:19" ht="30" x14ac:dyDescent="0.2">
      <c r="A960" s="14" t="s">
        <v>4324</v>
      </c>
      <c r="B960" s="3" t="s">
        <v>4325</v>
      </c>
      <c r="C960" s="3">
        <v>35</v>
      </c>
      <c r="D960" s="13" t="s">
        <v>4344</v>
      </c>
      <c r="E960" s="13" t="s">
        <v>3067</v>
      </c>
      <c r="F960" s="13" t="s">
        <v>3074</v>
      </c>
      <c r="G960" s="3" t="s">
        <v>3115</v>
      </c>
      <c r="H960" s="12" t="s">
        <v>3116</v>
      </c>
      <c r="I960" s="15" t="s">
        <v>416</v>
      </c>
      <c r="J960" s="44" t="s">
        <v>3117</v>
      </c>
      <c r="K960" s="55" t="s">
        <v>3118</v>
      </c>
      <c r="L960" s="10">
        <v>0</v>
      </c>
      <c r="M960" s="10">
        <v>126399</v>
      </c>
      <c r="N960" s="10">
        <v>75000</v>
      </c>
      <c r="O96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201399</v>
      </c>
      <c r="P960" s="10">
        <v>0</v>
      </c>
      <c r="Q960" s="10">
        <v>31600</v>
      </c>
      <c r="R960" s="10">
        <v>18750</v>
      </c>
      <c r="S960" s="10">
        <f>SUM(Table3[[#This Row],[2nd Apportionment A-G Access Grant Res. Code 7412, PCA 25580]:[2nd Apportionment A-G Learning Loss Mitigation Grant Res. Code 7413, PCA 25635]])</f>
        <v>50350</v>
      </c>
    </row>
    <row r="961" spans="1:19" x14ac:dyDescent="0.2">
      <c r="A961" s="14" t="s">
        <v>4324</v>
      </c>
      <c r="B961" s="3" t="s">
        <v>4325</v>
      </c>
      <c r="C961" s="3">
        <v>35</v>
      </c>
      <c r="D961" s="13" t="s">
        <v>4345</v>
      </c>
      <c r="E961" s="13" t="s">
        <v>3067</v>
      </c>
      <c r="F961" s="13" t="s">
        <v>3088</v>
      </c>
      <c r="G961" s="3" t="s">
        <v>3119</v>
      </c>
      <c r="H961" s="12" t="s">
        <v>3120</v>
      </c>
      <c r="I961" s="15" t="s">
        <v>416</v>
      </c>
      <c r="J961" s="44" t="s">
        <v>3121</v>
      </c>
      <c r="K961" s="55" t="s">
        <v>3122</v>
      </c>
      <c r="L961" s="10">
        <v>75000</v>
      </c>
      <c r="M961" s="10">
        <v>0</v>
      </c>
      <c r="N961" s="10">
        <v>75000</v>
      </c>
      <c r="O96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61" s="10">
        <v>18750</v>
      </c>
      <c r="Q961" s="10">
        <v>0</v>
      </c>
      <c r="R961" s="10">
        <v>18750</v>
      </c>
      <c r="S961" s="10">
        <f>SUM(Table3[[#This Row],[2nd Apportionment A-G Access Grant Res. Code 7412, PCA 25580]:[2nd Apportionment A-G Learning Loss Mitigation Grant Res. Code 7413, PCA 25635]])</f>
        <v>37500</v>
      </c>
    </row>
    <row r="962" spans="1:19" x14ac:dyDescent="0.2">
      <c r="A962" s="14" t="s">
        <v>4324</v>
      </c>
      <c r="B962" s="3" t="s">
        <v>4325</v>
      </c>
      <c r="C962" s="3">
        <v>35</v>
      </c>
      <c r="D962" s="13" t="s">
        <v>4346</v>
      </c>
      <c r="E962" s="13" t="s">
        <v>3067</v>
      </c>
      <c r="F962" s="13" t="s">
        <v>3068</v>
      </c>
      <c r="G962" s="3" t="s">
        <v>3123</v>
      </c>
      <c r="H962" s="12" t="s">
        <v>3124</v>
      </c>
      <c r="I962" s="15" t="s">
        <v>416</v>
      </c>
      <c r="J962" s="44" t="s">
        <v>3125</v>
      </c>
      <c r="K962" s="55" t="s">
        <v>3126</v>
      </c>
      <c r="L962" s="10">
        <v>130491</v>
      </c>
      <c r="M962" s="10">
        <v>0</v>
      </c>
      <c r="N962" s="10">
        <v>75000</v>
      </c>
      <c r="O96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205491</v>
      </c>
      <c r="P962" s="10">
        <v>32623</v>
      </c>
      <c r="Q962" s="10">
        <v>0</v>
      </c>
      <c r="R962" s="10">
        <v>18750</v>
      </c>
      <c r="S962" s="10">
        <f>SUM(Table3[[#This Row],[2nd Apportionment A-G Access Grant Res. Code 7412, PCA 25580]:[2nd Apportionment A-G Learning Loss Mitigation Grant Res. Code 7413, PCA 25635]])</f>
        <v>51373</v>
      </c>
    </row>
    <row r="963" spans="1:19" x14ac:dyDescent="0.2">
      <c r="A963" s="14" t="s">
        <v>4324</v>
      </c>
      <c r="B963" s="3" t="s">
        <v>4325</v>
      </c>
      <c r="C963" s="3">
        <v>35</v>
      </c>
      <c r="D963" s="13" t="s">
        <v>4347</v>
      </c>
      <c r="E963" s="13" t="s">
        <v>3067</v>
      </c>
      <c r="F963" s="13" t="s">
        <v>3088</v>
      </c>
      <c r="G963" s="3" t="s">
        <v>3127</v>
      </c>
      <c r="H963" s="12" t="s">
        <v>3128</v>
      </c>
      <c r="I963" s="15" t="s">
        <v>416</v>
      </c>
      <c r="J963" s="44" t="s">
        <v>3129</v>
      </c>
      <c r="K963" s="55" t="s">
        <v>3130</v>
      </c>
      <c r="L963" s="10">
        <v>75000</v>
      </c>
      <c r="M963" s="10">
        <v>0</v>
      </c>
      <c r="N963" s="10">
        <v>75000</v>
      </c>
      <c r="O96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63" s="10">
        <v>18750</v>
      </c>
      <c r="Q963" s="10">
        <v>0</v>
      </c>
      <c r="R963" s="10">
        <v>18750</v>
      </c>
      <c r="S963" s="10">
        <f>SUM(Table3[[#This Row],[2nd Apportionment A-G Access Grant Res. Code 7412, PCA 25580]:[2nd Apportionment A-G Learning Loss Mitigation Grant Res. Code 7413, PCA 25635]])</f>
        <v>37500</v>
      </c>
    </row>
    <row r="964" spans="1:19" ht="30" x14ac:dyDescent="0.2">
      <c r="A964" s="14" t="s">
        <v>4324</v>
      </c>
      <c r="B964" s="3" t="s">
        <v>4325</v>
      </c>
      <c r="C964" s="3">
        <v>35</v>
      </c>
      <c r="D964" s="13" t="s">
        <v>4348</v>
      </c>
      <c r="E964" s="13" t="s">
        <v>3067</v>
      </c>
      <c r="F964" s="13" t="s">
        <v>3131</v>
      </c>
      <c r="G964" s="3" t="s">
        <v>3132</v>
      </c>
      <c r="H964" s="12" t="s">
        <v>3133</v>
      </c>
      <c r="I964" s="15" t="s">
        <v>416</v>
      </c>
      <c r="J964" s="44" t="s">
        <v>3134</v>
      </c>
      <c r="K964" s="55" t="s">
        <v>3135</v>
      </c>
      <c r="L964" s="10">
        <v>32269</v>
      </c>
      <c r="M964" s="10">
        <v>0</v>
      </c>
      <c r="N964" s="10">
        <v>12097</v>
      </c>
      <c r="O96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44366</v>
      </c>
      <c r="P964" s="10">
        <v>8067</v>
      </c>
      <c r="Q964" s="10">
        <v>0</v>
      </c>
      <c r="R964" s="10">
        <v>3024</v>
      </c>
      <c r="S964" s="10">
        <f>SUM(Table3[[#This Row],[2nd Apportionment A-G Access Grant Res. Code 7412, PCA 25580]:[2nd Apportionment A-G Learning Loss Mitigation Grant Res. Code 7413, PCA 25635]])</f>
        <v>11091</v>
      </c>
    </row>
    <row r="965" spans="1:19" x14ac:dyDescent="0.2">
      <c r="A965" s="14" t="s">
        <v>341</v>
      </c>
      <c r="B965" s="3" t="s">
        <v>4349</v>
      </c>
      <c r="C965" s="3">
        <v>21</v>
      </c>
      <c r="D965" s="13" t="s">
        <v>4350</v>
      </c>
      <c r="E965" s="13" t="s">
        <v>342</v>
      </c>
      <c r="F965" s="13" t="s">
        <v>3136</v>
      </c>
      <c r="G965" s="3" t="s">
        <v>10</v>
      </c>
      <c r="H965" s="12" t="s">
        <v>396</v>
      </c>
      <c r="I965" s="15" t="s">
        <v>396</v>
      </c>
      <c r="J965" s="44" t="s">
        <v>3136</v>
      </c>
      <c r="K965" s="55" t="s">
        <v>3137</v>
      </c>
      <c r="L965" s="10">
        <v>75000</v>
      </c>
      <c r="M965" s="10">
        <v>0</v>
      </c>
      <c r="N965" s="10">
        <v>75000</v>
      </c>
      <c r="O96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65" s="10">
        <v>18750</v>
      </c>
      <c r="Q965" s="10">
        <v>0</v>
      </c>
      <c r="R965" s="10">
        <v>18750</v>
      </c>
      <c r="S965" s="10">
        <f>SUM(Table3[[#This Row],[2nd Apportionment A-G Access Grant Res. Code 7412, PCA 25580]:[2nd Apportionment A-G Learning Loss Mitigation Grant Res. Code 7413, PCA 25635]])</f>
        <v>37500</v>
      </c>
    </row>
    <row r="966" spans="1:19" x14ac:dyDescent="0.2">
      <c r="A966" s="14" t="s">
        <v>341</v>
      </c>
      <c r="B966" s="3" t="s">
        <v>4349</v>
      </c>
      <c r="C966" s="3">
        <v>21</v>
      </c>
      <c r="D966" s="13" t="s">
        <v>4351</v>
      </c>
      <c r="E966" s="13" t="s">
        <v>342</v>
      </c>
      <c r="F966" s="13" t="s">
        <v>3138</v>
      </c>
      <c r="G966" s="3" t="s">
        <v>10</v>
      </c>
      <c r="H966" s="12" t="s">
        <v>396</v>
      </c>
      <c r="I966" s="15" t="s">
        <v>396</v>
      </c>
      <c r="J966" s="44" t="s">
        <v>3138</v>
      </c>
      <c r="K966" s="55" t="s">
        <v>3139</v>
      </c>
      <c r="L966" s="10">
        <v>18682</v>
      </c>
      <c r="M966" s="10">
        <v>0</v>
      </c>
      <c r="N966" s="10">
        <v>7004</v>
      </c>
      <c r="O96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25686</v>
      </c>
      <c r="P966" s="10">
        <v>4670</v>
      </c>
      <c r="Q966" s="10">
        <v>0</v>
      </c>
      <c r="R966" s="10">
        <v>1751</v>
      </c>
      <c r="S966" s="10">
        <f>SUM(Table3[[#This Row],[2nd Apportionment A-G Access Grant Res. Code 7412, PCA 25580]:[2nd Apportionment A-G Learning Loss Mitigation Grant Res. Code 7413, PCA 25635]])</f>
        <v>6421</v>
      </c>
    </row>
    <row r="967" spans="1:19" x14ac:dyDescent="0.2">
      <c r="A967" s="14" t="s">
        <v>341</v>
      </c>
      <c r="B967" s="3" t="s">
        <v>4349</v>
      </c>
      <c r="C967" s="3">
        <v>21</v>
      </c>
      <c r="D967" s="13" t="s">
        <v>4352</v>
      </c>
      <c r="E967" s="13" t="s">
        <v>342</v>
      </c>
      <c r="F967" s="13" t="s">
        <v>343</v>
      </c>
      <c r="G967" s="3" t="s">
        <v>10</v>
      </c>
      <c r="H967" s="12" t="s">
        <v>396</v>
      </c>
      <c r="I967" s="15" t="s">
        <v>396</v>
      </c>
      <c r="J967" s="44" t="s">
        <v>343</v>
      </c>
      <c r="K967" s="55" t="s">
        <v>344</v>
      </c>
      <c r="L967" s="10">
        <v>121433</v>
      </c>
      <c r="M967" s="10">
        <v>0</v>
      </c>
      <c r="N967" s="10">
        <v>75000</v>
      </c>
      <c r="O96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196433</v>
      </c>
      <c r="P967" s="10">
        <v>30358</v>
      </c>
      <c r="Q967" s="10">
        <v>0</v>
      </c>
      <c r="R967" s="10">
        <v>18750</v>
      </c>
      <c r="S967" s="10">
        <f>SUM(Table3[[#This Row],[2nd Apportionment A-G Access Grant Res. Code 7412, PCA 25580]:[2nd Apportionment A-G Learning Loss Mitigation Grant Res. Code 7413, PCA 25635]])</f>
        <v>49108</v>
      </c>
    </row>
    <row r="968" spans="1:19" x14ac:dyDescent="0.2">
      <c r="A968" s="14" t="s">
        <v>341</v>
      </c>
      <c r="B968" s="3" t="s">
        <v>4349</v>
      </c>
      <c r="C968" s="3">
        <v>21</v>
      </c>
      <c r="D968" s="13" t="s">
        <v>4353</v>
      </c>
      <c r="E968" s="13" t="s">
        <v>342</v>
      </c>
      <c r="F968" s="13" t="s">
        <v>3140</v>
      </c>
      <c r="G968" s="3" t="s">
        <v>10</v>
      </c>
      <c r="H968" s="12" t="s">
        <v>396</v>
      </c>
      <c r="I968" s="15" t="s">
        <v>396</v>
      </c>
      <c r="J968" s="44" t="s">
        <v>3140</v>
      </c>
      <c r="K968" s="55" t="s">
        <v>3141</v>
      </c>
      <c r="L968" s="10">
        <v>60858</v>
      </c>
      <c r="M968" s="10">
        <v>0</v>
      </c>
      <c r="N968" s="10">
        <v>22815</v>
      </c>
      <c r="O96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83673</v>
      </c>
      <c r="P968" s="10">
        <v>15214</v>
      </c>
      <c r="Q968" s="10">
        <v>0</v>
      </c>
      <c r="R968" s="10">
        <v>5704</v>
      </c>
      <c r="S968" s="10">
        <f>SUM(Table3[[#This Row],[2nd Apportionment A-G Access Grant Res. Code 7412, PCA 25580]:[2nd Apportionment A-G Learning Loss Mitigation Grant Res. Code 7413, PCA 25635]])</f>
        <v>20918</v>
      </c>
    </row>
    <row r="969" spans="1:19" x14ac:dyDescent="0.2">
      <c r="A969" s="14" t="s">
        <v>341</v>
      </c>
      <c r="B969" s="3" t="s">
        <v>4349</v>
      </c>
      <c r="C969" s="3">
        <v>21</v>
      </c>
      <c r="D969" s="13" t="s">
        <v>4354</v>
      </c>
      <c r="E969" s="13" t="s">
        <v>342</v>
      </c>
      <c r="F969" s="13" t="s">
        <v>3142</v>
      </c>
      <c r="G969" s="3" t="s">
        <v>10</v>
      </c>
      <c r="H969" s="12" t="s">
        <v>396</v>
      </c>
      <c r="I969" s="15" t="s">
        <v>396</v>
      </c>
      <c r="J969" s="44" t="s">
        <v>3142</v>
      </c>
      <c r="K969" s="55" t="s">
        <v>3143</v>
      </c>
      <c r="L969" s="10">
        <v>838990</v>
      </c>
      <c r="M969" s="10">
        <v>0</v>
      </c>
      <c r="N969" s="10">
        <v>314534</v>
      </c>
      <c r="O96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1153524</v>
      </c>
      <c r="P969" s="10">
        <v>209747</v>
      </c>
      <c r="Q969" s="10">
        <v>0</v>
      </c>
      <c r="R969" s="10">
        <v>78633</v>
      </c>
      <c r="S969" s="10">
        <f>SUM(Table3[[#This Row],[2nd Apportionment A-G Access Grant Res. Code 7412, PCA 25580]:[2nd Apportionment A-G Learning Loss Mitigation Grant Res. Code 7413, PCA 25635]])</f>
        <v>288380</v>
      </c>
    </row>
    <row r="970" spans="1:19" x14ac:dyDescent="0.2">
      <c r="A970" s="14" t="s">
        <v>341</v>
      </c>
      <c r="B970" s="3" t="s">
        <v>4349</v>
      </c>
      <c r="C970" s="3">
        <v>21</v>
      </c>
      <c r="D970" s="13" t="s">
        <v>4355</v>
      </c>
      <c r="E970" s="13" t="s">
        <v>342</v>
      </c>
      <c r="F970" s="13" t="s">
        <v>3142</v>
      </c>
      <c r="G970" s="3" t="s">
        <v>3144</v>
      </c>
      <c r="H970" s="12" t="s">
        <v>3145</v>
      </c>
      <c r="I970" s="15" t="s">
        <v>416</v>
      </c>
      <c r="J970" s="44" t="s">
        <v>3146</v>
      </c>
      <c r="K970" s="55" t="s">
        <v>3147</v>
      </c>
      <c r="L970" s="10">
        <v>75000</v>
      </c>
      <c r="M970" s="10">
        <v>0</v>
      </c>
      <c r="N970" s="10">
        <v>75000</v>
      </c>
      <c r="O97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70" s="10">
        <v>18750</v>
      </c>
      <c r="Q970" s="10">
        <v>0</v>
      </c>
      <c r="R970" s="10">
        <v>18750</v>
      </c>
      <c r="S970" s="10">
        <f>SUM(Table3[[#This Row],[2nd Apportionment A-G Access Grant Res. Code 7412, PCA 25580]:[2nd Apportionment A-G Learning Loss Mitigation Grant Res. Code 7413, PCA 25635]])</f>
        <v>37500</v>
      </c>
    </row>
    <row r="971" spans="1:19" x14ac:dyDescent="0.2">
      <c r="A971" s="14" t="s">
        <v>341</v>
      </c>
      <c r="B971" s="3" t="s">
        <v>4349</v>
      </c>
      <c r="C971" s="3">
        <v>21</v>
      </c>
      <c r="D971" s="13" t="s">
        <v>4356</v>
      </c>
      <c r="E971" s="13" t="s">
        <v>342</v>
      </c>
      <c r="F971" s="13" t="s">
        <v>3148</v>
      </c>
      <c r="G971" s="3" t="s">
        <v>3149</v>
      </c>
      <c r="H971" s="12" t="s">
        <v>3150</v>
      </c>
      <c r="I971" s="15" t="s">
        <v>416</v>
      </c>
      <c r="J971" s="44" t="s">
        <v>3151</v>
      </c>
      <c r="K971" s="55" t="s">
        <v>3152</v>
      </c>
      <c r="L971" s="10">
        <v>87183</v>
      </c>
      <c r="M971" s="10">
        <v>0</v>
      </c>
      <c r="N971" s="10">
        <v>32684</v>
      </c>
      <c r="O97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119867</v>
      </c>
      <c r="P971" s="10">
        <v>21796</v>
      </c>
      <c r="Q971" s="10">
        <v>0</v>
      </c>
      <c r="R971" s="10">
        <v>8171</v>
      </c>
      <c r="S971" s="10">
        <f>SUM(Table3[[#This Row],[2nd Apportionment A-G Access Grant Res. Code 7412, PCA 25580]:[2nd Apportionment A-G Learning Loss Mitigation Grant Res. Code 7413, PCA 25635]])</f>
        <v>29967</v>
      </c>
    </row>
    <row r="972" spans="1:19" x14ac:dyDescent="0.2">
      <c r="A972" s="14" t="s">
        <v>341</v>
      </c>
      <c r="B972" s="3" t="s">
        <v>4349</v>
      </c>
      <c r="C972" s="3">
        <v>21</v>
      </c>
      <c r="D972" s="13" t="s">
        <v>4357</v>
      </c>
      <c r="E972" s="13" t="s">
        <v>342</v>
      </c>
      <c r="F972" s="13" t="s">
        <v>3153</v>
      </c>
      <c r="G972" s="3" t="s">
        <v>3154</v>
      </c>
      <c r="H972" s="12" t="s">
        <v>3155</v>
      </c>
      <c r="I972" s="15" t="s">
        <v>416</v>
      </c>
      <c r="J972" s="44" t="s">
        <v>3156</v>
      </c>
      <c r="K972" s="55" t="s">
        <v>3157</v>
      </c>
      <c r="L972" s="10">
        <v>87183</v>
      </c>
      <c r="M972" s="10">
        <v>0</v>
      </c>
      <c r="N972" s="10">
        <v>75000</v>
      </c>
      <c r="O97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162183</v>
      </c>
      <c r="P972" s="10">
        <v>21796</v>
      </c>
      <c r="Q972" s="10">
        <v>0</v>
      </c>
      <c r="R972" s="10">
        <v>18750</v>
      </c>
      <c r="S972" s="10">
        <f>SUM(Table3[[#This Row],[2nd Apportionment A-G Access Grant Res. Code 7412, PCA 25580]:[2nd Apportionment A-G Learning Loss Mitigation Grant Res. Code 7413, PCA 25635]])</f>
        <v>40546</v>
      </c>
    </row>
    <row r="973" spans="1:19" x14ac:dyDescent="0.2">
      <c r="A973" s="14" t="s">
        <v>341</v>
      </c>
      <c r="B973" s="3" t="s">
        <v>4349</v>
      </c>
      <c r="C973" s="3">
        <v>21</v>
      </c>
      <c r="D973" s="13" t="s">
        <v>4358</v>
      </c>
      <c r="E973" s="13" t="s">
        <v>342</v>
      </c>
      <c r="F973" s="13" t="s">
        <v>3158</v>
      </c>
      <c r="G973" s="3" t="s">
        <v>3159</v>
      </c>
      <c r="H973" s="12" t="s">
        <v>3160</v>
      </c>
      <c r="I973" s="15" t="s">
        <v>416</v>
      </c>
      <c r="J973" s="44" t="s">
        <v>3161</v>
      </c>
      <c r="K973" s="55" t="s">
        <v>3162</v>
      </c>
      <c r="L973" s="10">
        <v>13870</v>
      </c>
      <c r="M973" s="10">
        <v>0</v>
      </c>
      <c r="N973" s="10">
        <v>5200</v>
      </c>
      <c r="O97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19070</v>
      </c>
      <c r="P973" s="10">
        <v>3467</v>
      </c>
      <c r="Q973" s="10">
        <v>0</v>
      </c>
      <c r="R973" s="10">
        <v>1300</v>
      </c>
      <c r="S973" s="10">
        <f>SUM(Table3[[#This Row],[2nd Apportionment A-G Access Grant Res. Code 7412, PCA 25580]:[2nd Apportionment A-G Learning Loss Mitigation Grant Res. Code 7413, PCA 25635]])</f>
        <v>4767</v>
      </c>
    </row>
    <row r="974" spans="1:19" x14ac:dyDescent="0.2">
      <c r="A974" s="14" t="s">
        <v>341</v>
      </c>
      <c r="B974" s="3" t="s">
        <v>4349</v>
      </c>
      <c r="C974" s="3">
        <v>21</v>
      </c>
      <c r="D974" s="13" t="s">
        <v>4359</v>
      </c>
      <c r="E974" s="13" t="s">
        <v>342</v>
      </c>
      <c r="F974" s="13" t="s">
        <v>3163</v>
      </c>
      <c r="G974" s="3" t="s">
        <v>3164</v>
      </c>
      <c r="H974" s="12" t="s">
        <v>3165</v>
      </c>
      <c r="I974" s="15" t="s">
        <v>416</v>
      </c>
      <c r="J974" s="44" t="s">
        <v>3166</v>
      </c>
      <c r="K974" s="55" t="s">
        <v>3167</v>
      </c>
      <c r="L974" s="10">
        <v>38496</v>
      </c>
      <c r="M974" s="10">
        <v>0</v>
      </c>
      <c r="N974" s="10">
        <v>14432</v>
      </c>
      <c r="O97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52928</v>
      </c>
      <c r="P974" s="10">
        <v>9624</v>
      </c>
      <c r="Q974" s="10">
        <v>0</v>
      </c>
      <c r="R974" s="10">
        <v>3608</v>
      </c>
      <c r="S974" s="10">
        <f>SUM(Table3[[#This Row],[2nd Apportionment A-G Access Grant Res. Code 7412, PCA 25580]:[2nd Apportionment A-G Learning Loss Mitigation Grant Res. Code 7413, PCA 25635]])</f>
        <v>13232</v>
      </c>
    </row>
    <row r="975" spans="1:19" x14ac:dyDescent="0.2">
      <c r="A975" s="14" t="s">
        <v>341</v>
      </c>
      <c r="B975" s="3" t="s">
        <v>4349</v>
      </c>
      <c r="C975" s="3">
        <v>21</v>
      </c>
      <c r="D975" s="13" t="s">
        <v>4360</v>
      </c>
      <c r="E975" s="13" t="s">
        <v>342</v>
      </c>
      <c r="F975" s="13" t="s">
        <v>3136</v>
      </c>
      <c r="G975" s="3" t="s">
        <v>3168</v>
      </c>
      <c r="H975" s="12" t="s">
        <v>3169</v>
      </c>
      <c r="I975" s="15" t="s">
        <v>416</v>
      </c>
      <c r="J975" s="44" t="s">
        <v>3170</v>
      </c>
      <c r="K975" s="55" t="s">
        <v>3171</v>
      </c>
      <c r="L975" s="10">
        <v>0</v>
      </c>
      <c r="M975" s="10">
        <v>0</v>
      </c>
      <c r="N975" s="10">
        <v>75000</v>
      </c>
      <c r="O97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975" s="10">
        <v>0</v>
      </c>
      <c r="Q975" s="10">
        <v>0</v>
      </c>
      <c r="R975" s="10">
        <v>18750</v>
      </c>
      <c r="S975" s="10">
        <f>SUM(Table3[[#This Row],[2nd Apportionment A-G Access Grant Res. Code 7412, PCA 25580]:[2nd Apportionment A-G Learning Loss Mitigation Grant Res. Code 7413, PCA 25635]])</f>
        <v>18750</v>
      </c>
    </row>
    <row r="976" spans="1:19" x14ac:dyDescent="0.2">
      <c r="A976" s="14" t="s">
        <v>341</v>
      </c>
      <c r="B976" s="3" t="s">
        <v>4349</v>
      </c>
      <c r="C976" s="3">
        <v>21</v>
      </c>
      <c r="D976" s="13" t="s">
        <v>4361</v>
      </c>
      <c r="E976" s="13" t="s">
        <v>342</v>
      </c>
      <c r="F976" s="13" t="s">
        <v>3136</v>
      </c>
      <c r="G976" s="3" t="s">
        <v>3172</v>
      </c>
      <c r="H976" s="12" t="s">
        <v>3173</v>
      </c>
      <c r="I976" s="15" t="s">
        <v>412</v>
      </c>
      <c r="J976" s="44" t="s">
        <v>3136</v>
      </c>
      <c r="K976" s="55" t="s">
        <v>3174</v>
      </c>
      <c r="L976" s="10">
        <v>75000</v>
      </c>
      <c r="M976" s="10">
        <v>0</v>
      </c>
      <c r="N976" s="10">
        <v>75000</v>
      </c>
      <c r="O97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76" s="10">
        <v>18750</v>
      </c>
      <c r="Q976" s="10">
        <v>0</v>
      </c>
      <c r="R976" s="10">
        <v>18750</v>
      </c>
      <c r="S976" s="10">
        <f>SUM(Table3[[#This Row],[2nd Apportionment A-G Access Grant Res. Code 7412, PCA 25580]:[2nd Apportionment A-G Learning Loss Mitigation Grant Res. Code 7413, PCA 25635]])</f>
        <v>37500</v>
      </c>
    </row>
    <row r="977" spans="1:19" x14ac:dyDescent="0.2">
      <c r="A977" s="14" t="s">
        <v>4362</v>
      </c>
      <c r="B977" s="3" t="s">
        <v>4363</v>
      </c>
      <c r="C977" s="3">
        <v>1</v>
      </c>
      <c r="D977" s="13" t="s">
        <v>4364</v>
      </c>
      <c r="E977" s="13" t="s">
        <v>3175</v>
      </c>
      <c r="F977" s="13" t="s">
        <v>3176</v>
      </c>
      <c r="G977" s="3" t="s">
        <v>10</v>
      </c>
      <c r="H977" s="12" t="s">
        <v>396</v>
      </c>
      <c r="I977" s="15" t="s">
        <v>396</v>
      </c>
      <c r="J977" s="44" t="s">
        <v>3176</v>
      </c>
      <c r="K977" s="55" t="s">
        <v>3177</v>
      </c>
      <c r="L977" s="10">
        <v>75000</v>
      </c>
      <c r="M977" s="10">
        <v>0</v>
      </c>
      <c r="N977" s="10">
        <v>75000</v>
      </c>
      <c r="O97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77" s="10">
        <v>18750</v>
      </c>
      <c r="Q977" s="10">
        <v>0</v>
      </c>
      <c r="R977" s="10">
        <v>18750</v>
      </c>
      <c r="S977" s="10">
        <f>SUM(Table3[[#This Row],[2nd Apportionment A-G Access Grant Res. Code 7412, PCA 25580]:[2nd Apportionment A-G Learning Loss Mitigation Grant Res. Code 7413, PCA 25635]])</f>
        <v>37500</v>
      </c>
    </row>
    <row r="978" spans="1:19" x14ac:dyDescent="0.2">
      <c r="A978" s="14" t="s">
        <v>4362</v>
      </c>
      <c r="B978" s="3" t="s">
        <v>4363</v>
      </c>
      <c r="C978" s="3">
        <v>1</v>
      </c>
      <c r="D978" s="13" t="s">
        <v>4365</v>
      </c>
      <c r="E978" s="13" t="s">
        <v>3175</v>
      </c>
      <c r="F978" s="13" t="s">
        <v>3178</v>
      </c>
      <c r="G978" s="3" t="s">
        <v>10</v>
      </c>
      <c r="H978" s="12" t="s">
        <v>396</v>
      </c>
      <c r="I978" s="15" t="s">
        <v>396</v>
      </c>
      <c r="J978" s="44" t="s">
        <v>3178</v>
      </c>
      <c r="K978" s="55" t="s">
        <v>3179</v>
      </c>
      <c r="L978" s="10">
        <v>219655</v>
      </c>
      <c r="M978" s="10">
        <v>0</v>
      </c>
      <c r="N978" s="10">
        <v>82348</v>
      </c>
      <c r="O97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302003</v>
      </c>
      <c r="P978" s="10">
        <v>54914</v>
      </c>
      <c r="Q978" s="10">
        <v>0</v>
      </c>
      <c r="R978" s="10">
        <v>20587</v>
      </c>
      <c r="S978" s="10">
        <f>SUM(Table3[[#This Row],[2nd Apportionment A-G Access Grant Res. Code 7412, PCA 25580]:[2nd Apportionment A-G Learning Loss Mitigation Grant Res. Code 7413, PCA 25635]])</f>
        <v>75501</v>
      </c>
    </row>
    <row r="979" spans="1:19" x14ac:dyDescent="0.2">
      <c r="A979" s="14" t="s">
        <v>4362</v>
      </c>
      <c r="B979" s="3" t="s">
        <v>4363</v>
      </c>
      <c r="C979" s="3">
        <v>1</v>
      </c>
      <c r="D979" s="13" t="s">
        <v>4366</v>
      </c>
      <c r="E979" s="13" t="s">
        <v>3175</v>
      </c>
      <c r="F979" s="13" t="s">
        <v>3180</v>
      </c>
      <c r="G979" s="3" t="s">
        <v>10</v>
      </c>
      <c r="H979" s="12" t="s">
        <v>396</v>
      </c>
      <c r="I979" s="15" t="s">
        <v>396</v>
      </c>
      <c r="J979" s="44" t="s">
        <v>3180</v>
      </c>
      <c r="K979" s="55" t="s">
        <v>3181</v>
      </c>
      <c r="L979" s="10">
        <v>75000</v>
      </c>
      <c r="M979" s="10">
        <v>0</v>
      </c>
      <c r="N979" s="10">
        <v>75000</v>
      </c>
      <c r="O97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79" s="10">
        <v>18750</v>
      </c>
      <c r="Q979" s="10">
        <v>0</v>
      </c>
      <c r="R979" s="10">
        <v>18750</v>
      </c>
      <c r="S979" s="10">
        <f>SUM(Table3[[#This Row],[2nd Apportionment A-G Access Grant Res. Code 7412, PCA 25580]:[2nd Apportionment A-G Learning Loss Mitigation Grant Res. Code 7413, PCA 25635]])</f>
        <v>37500</v>
      </c>
    </row>
    <row r="980" spans="1:19" x14ac:dyDescent="0.2">
      <c r="A980" s="14" t="s">
        <v>4362</v>
      </c>
      <c r="B980" s="3" t="s">
        <v>4363</v>
      </c>
      <c r="C980" s="3">
        <v>1</v>
      </c>
      <c r="D980" s="13" t="s">
        <v>4367</v>
      </c>
      <c r="E980" s="13" t="s">
        <v>3175</v>
      </c>
      <c r="F980" s="13" t="s">
        <v>3182</v>
      </c>
      <c r="G980" s="3" t="s">
        <v>10</v>
      </c>
      <c r="H980" s="12" t="s">
        <v>396</v>
      </c>
      <c r="I980" s="15" t="s">
        <v>396</v>
      </c>
      <c r="J980" s="44" t="s">
        <v>3182</v>
      </c>
      <c r="K980" s="55" t="s">
        <v>3183</v>
      </c>
      <c r="L980" s="10">
        <v>342786</v>
      </c>
      <c r="M980" s="10">
        <v>0</v>
      </c>
      <c r="N980" s="10">
        <v>128509</v>
      </c>
      <c r="O98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471295</v>
      </c>
      <c r="P980" s="10">
        <v>85696</v>
      </c>
      <c r="Q980" s="10">
        <v>0</v>
      </c>
      <c r="R980" s="10">
        <v>32127</v>
      </c>
      <c r="S980" s="10">
        <f>SUM(Table3[[#This Row],[2nd Apportionment A-G Access Grant Res. Code 7412, PCA 25580]:[2nd Apportionment A-G Learning Loss Mitigation Grant Res. Code 7413, PCA 25635]])</f>
        <v>117823</v>
      </c>
    </row>
    <row r="981" spans="1:19" x14ac:dyDescent="0.2">
      <c r="A981" s="14" t="s">
        <v>4362</v>
      </c>
      <c r="B981" s="3" t="s">
        <v>4363</v>
      </c>
      <c r="C981" s="3">
        <v>1</v>
      </c>
      <c r="D981" s="13" t="s">
        <v>4368</v>
      </c>
      <c r="E981" s="13" t="s">
        <v>3175</v>
      </c>
      <c r="F981" s="13" t="s">
        <v>3176</v>
      </c>
      <c r="G981" s="3" t="s">
        <v>3184</v>
      </c>
      <c r="H981" s="12" t="s">
        <v>3185</v>
      </c>
      <c r="I981" s="15" t="s">
        <v>416</v>
      </c>
      <c r="J981" s="44" t="s">
        <v>3186</v>
      </c>
      <c r="K981" s="55" t="s">
        <v>3187</v>
      </c>
      <c r="L981" s="10">
        <v>75000</v>
      </c>
      <c r="M981" s="10">
        <v>0</v>
      </c>
      <c r="N981" s="10">
        <v>75000</v>
      </c>
      <c r="O98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81" s="10">
        <v>18750</v>
      </c>
      <c r="Q981" s="10">
        <v>0</v>
      </c>
      <c r="R981" s="10">
        <v>18750</v>
      </c>
      <c r="S981" s="10">
        <f>SUM(Table3[[#This Row],[2nd Apportionment A-G Access Grant Res. Code 7412, PCA 25580]:[2nd Apportionment A-G Learning Loss Mitigation Grant Res. Code 7413, PCA 25635]])</f>
        <v>37500</v>
      </c>
    </row>
    <row r="982" spans="1:19" x14ac:dyDescent="0.2">
      <c r="A982" s="14" t="s">
        <v>4362</v>
      </c>
      <c r="B982" s="3" t="s">
        <v>4363</v>
      </c>
      <c r="C982" s="3">
        <v>1</v>
      </c>
      <c r="D982" s="13" t="s">
        <v>4369</v>
      </c>
      <c r="E982" s="13" t="s">
        <v>3175</v>
      </c>
      <c r="F982" s="13" t="s">
        <v>3188</v>
      </c>
      <c r="G982" s="3" t="s">
        <v>3189</v>
      </c>
      <c r="H982" s="12" t="s">
        <v>3190</v>
      </c>
      <c r="I982" s="15" t="s">
        <v>412</v>
      </c>
      <c r="J982" s="44" t="s">
        <v>3188</v>
      </c>
      <c r="K982" s="55" t="s">
        <v>3191</v>
      </c>
      <c r="L982" s="10">
        <v>75000</v>
      </c>
      <c r="M982" s="10">
        <v>0</v>
      </c>
      <c r="N982" s="10">
        <v>75000</v>
      </c>
      <c r="O98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82" s="10">
        <v>18750</v>
      </c>
      <c r="Q982" s="10">
        <v>0</v>
      </c>
      <c r="R982" s="10">
        <v>18750</v>
      </c>
      <c r="S982" s="10">
        <f>SUM(Table3[[#This Row],[2nd Apportionment A-G Access Grant Res. Code 7412, PCA 25580]:[2nd Apportionment A-G Learning Loss Mitigation Grant Res. Code 7413, PCA 25635]])</f>
        <v>37500</v>
      </c>
    </row>
    <row r="983" spans="1:19" x14ac:dyDescent="0.2">
      <c r="A983" s="14" t="s">
        <v>345</v>
      </c>
      <c r="B983" s="3" t="s">
        <v>4370</v>
      </c>
      <c r="C983" s="3">
        <v>22</v>
      </c>
      <c r="D983" s="13" t="s">
        <v>4371</v>
      </c>
      <c r="E983" s="13" t="s">
        <v>346</v>
      </c>
      <c r="F983" s="13" t="s">
        <v>347</v>
      </c>
      <c r="G983" s="3" t="s">
        <v>10</v>
      </c>
      <c r="H983" s="12" t="s">
        <v>396</v>
      </c>
      <c r="I983" s="15" t="s">
        <v>396</v>
      </c>
      <c r="J983" s="44" t="s">
        <v>347</v>
      </c>
      <c r="K983" s="55" t="s">
        <v>348</v>
      </c>
      <c r="L983" s="10">
        <v>75000</v>
      </c>
      <c r="M983" s="10">
        <v>0</v>
      </c>
      <c r="N983" s="10">
        <v>75000</v>
      </c>
      <c r="O98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83" s="10">
        <v>18750</v>
      </c>
      <c r="Q983" s="10">
        <v>0</v>
      </c>
      <c r="R983" s="10">
        <v>18750</v>
      </c>
      <c r="S983" s="10">
        <f>SUM(Table3[[#This Row],[2nd Apportionment A-G Access Grant Res. Code 7412, PCA 25580]:[2nd Apportionment A-G Learning Loss Mitigation Grant Res. Code 7413, PCA 25635]])</f>
        <v>37500</v>
      </c>
    </row>
    <row r="984" spans="1:19" x14ac:dyDescent="0.2">
      <c r="A984" s="14" t="s">
        <v>345</v>
      </c>
      <c r="B984" s="3" t="s">
        <v>4370</v>
      </c>
      <c r="C984" s="3">
        <v>22</v>
      </c>
      <c r="D984" s="13" t="s">
        <v>4372</v>
      </c>
      <c r="E984" s="13" t="s">
        <v>346</v>
      </c>
      <c r="F984" s="13" t="s">
        <v>349</v>
      </c>
      <c r="G984" s="3" t="s">
        <v>10</v>
      </c>
      <c r="H984" s="12" t="s">
        <v>396</v>
      </c>
      <c r="I984" s="15" t="s">
        <v>396</v>
      </c>
      <c r="J984" s="44" t="s">
        <v>349</v>
      </c>
      <c r="K984" s="55" t="s">
        <v>350</v>
      </c>
      <c r="L984" s="10">
        <v>75000</v>
      </c>
      <c r="M984" s="10">
        <v>0</v>
      </c>
      <c r="N984" s="10">
        <v>75000</v>
      </c>
      <c r="O98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84" s="10">
        <v>18750</v>
      </c>
      <c r="Q984" s="10">
        <v>0</v>
      </c>
      <c r="R984" s="10">
        <v>18750</v>
      </c>
      <c r="S984" s="10">
        <f>SUM(Table3[[#This Row],[2nd Apportionment A-G Access Grant Res. Code 7412, PCA 25580]:[2nd Apportionment A-G Learning Loss Mitigation Grant Res. Code 7413, PCA 25635]])</f>
        <v>37500</v>
      </c>
    </row>
    <row r="985" spans="1:19" x14ac:dyDescent="0.2">
      <c r="A985" s="14" t="s">
        <v>345</v>
      </c>
      <c r="B985" s="3" t="s">
        <v>4370</v>
      </c>
      <c r="C985" s="3">
        <v>22</v>
      </c>
      <c r="D985" s="13" t="s">
        <v>4373</v>
      </c>
      <c r="E985" s="13" t="s">
        <v>346</v>
      </c>
      <c r="F985" s="13" t="s">
        <v>3192</v>
      </c>
      <c r="G985" s="3" t="s">
        <v>10</v>
      </c>
      <c r="H985" s="12" t="s">
        <v>396</v>
      </c>
      <c r="I985" s="15" t="s">
        <v>396</v>
      </c>
      <c r="J985" s="44" t="s">
        <v>3192</v>
      </c>
      <c r="K985" s="55" t="s">
        <v>3193</v>
      </c>
      <c r="L985" s="10">
        <v>75000</v>
      </c>
      <c r="M985" s="10">
        <v>0</v>
      </c>
      <c r="N985" s="10">
        <v>75000</v>
      </c>
      <c r="O98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85" s="10">
        <v>18750</v>
      </c>
      <c r="Q985" s="10">
        <v>0</v>
      </c>
      <c r="R985" s="10">
        <v>18750</v>
      </c>
      <c r="S985" s="10">
        <f>SUM(Table3[[#This Row],[2nd Apportionment A-G Access Grant Res. Code 7412, PCA 25580]:[2nd Apportionment A-G Learning Loss Mitigation Grant Res. Code 7413, PCA 25635]])</f>
        <v>37500</v>
      </c>
    </row>
    <row r="986" spans="1:19" x14ac:dyDescent="0.2">
      <c r="A986" s="14" t="s">
        <v>345</v>
      </c>
      <c r="B986" s="3" t="s">
        <v>4370</v>
      </c>
      <c r="C986" s="3">
        <v>22</v>
      </c>
      <c r="D986" s="13" t="s">
        <v>4374</v>
      </c>
      <c r="E986" s="13" t="s">
        <v>346</v>
      </c>
      <c r="F986" s="13" t="s">
        <v>3194</v>
      </c>
      <c r="G986" s="3" t="s">
        <v>10</v>
      </c>
      <c r="H986" s="12" t="s">
        <v>396</v>
      </c>
      <c r="I986" s="15" t="s">
        <v>396</v>
      </c>
      <c r="J986" s="44" t="s">
        <v>3194</v>
      </c>
      <c r="K986" s="55" t="s">
        <v>3195</v>
      </c>
      <c r="L986" s="10">
        <v>75000</v>
      </c>
      <c r="M986" s="10">
        <v>0</v>
      </c>
      <c r="N986" s="10">
        <v>75000</v>
      </c>
      <c r="O98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86" s="10">
        <v>18750</v>
      </c>
      <c r="Q986" s="10">
        <v>0</v>
      </c>
      <c r="R986" s="10">
        <v>18750</v>
      </c>
      <c r="S986" s="10">
        <f>SUM(Table3[[#This Row],[2nd Apportionment A-G Access Grant Res. Code 7412, PCA 25580]:[2nd Apportionment A-G Learning Loss Mitigation Grant Res. Code 7413, PCA 25635]])</f>
        <v>37500</v>
      </c>
    </row>
    <row r="987" spans="1:19" x14ac:dyDescent="0.2">
      <c r="A987" s="14" t="s">
        <v>345</v>
      </c>
      <c r="B987" s="3" t="s">
        <v>4370</v>
      </c>
      <c r="C987" s="3">
        <v>22</v>
      </c>
      <c r="D987" s="13" t="s">
        <v>4375</v>
      </c>
      <c r="E987" s="13" t="s">
        <v>346</v>
      </c>
      <c r="F987" s="13" t="s">
        <v>347</v>
      </c>
      <c r="G987" s="3" t="s">
        <v>3196</v>
      </c>
      <c r="H987" s="12" t="s">
        <v>3197</v>
      </c>
      <c r="I987" s="15" t="s">
        <v>416</v>
      </c>
      <c r="J987" s="44" t="s">
        <v>3198</v>
      </c>
      <c r="K987" s="55" t="s">
        <v>3199</v>
      </c>
      <c r="L987" s="10">
        <v>17267</v>
      </c>
      <c r="M987" s="10">
        <v>0</v>
      </c>
      <c r="N987" s="10">
        <v>6473</v>
      </c>
      <c r="O98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23740</v>
      </c>
      <c r="P987" s="10">
        <v>4317</v>
      </c>
      <c r="Q987" s="10">
        <v>0</v>
      </c>
      <c r="R987" s="10">
        <v>1618</v>
      </c>
      <c r="S987" s="10">
        <f>SUM(Table3[[#This Row],[2nd Apportionment A-G Access Grant Res. Code 7412, PCA 25580]:[2nd Apportionment A-G Learning Loss Mitigation Grant Res. Code 7413, PCA 25635]])</f>
        <v>5935</v>
      </c>
    </row>
    <row r="988" spans="1:19" x14ac:dyDescent="0.2">
      <c r="A988" s="14" t="s">
        <v>351</v>
      </c>
      <c r="B988" s="3" t="s">
        <v>352</v>
      </c>
      <c r="C988" s="3">
        <v>1</v>
      </c>
      <c r="D988" s="13" t="s">
        <v>4376</v>
      </c>
      <c r="E988" s="13" t="s">
        <v>353</v>
      </c>
      <c r="F988" s="13" t="s">
        <v>3200</v>
      </c>
      <c r="G988" s="3" t="s">
        <v>10</v>
      </c>
      <c r="H988" s="12" t="s">
        <v>396</v>
      </c>
      <c r="I988" s="15" t="s">
        <v>396</v>
      </c>
      <c r="J988" s="44" t="s">
        <v>3200</v>
      </c>
      <c r="K988" s="55" t="s">
        <v>3201</v>
      </c>
      <c r="L988" s="10">
        <v>131057</v>
      </c>
      <c r="M988" s="10">
        <v>0</v>
      </c>
      <c r="N988" s="10">
        <v>75000</v>
      </c>
      <c r="O98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206057</v>
      </c>
      <c r="P988" s="10">
        <v>32764</v>
      </c>
      <c r="Q988" s="10">
        <v>0</v>
      </c>
      <c r="R988" s="10">
        <v>18750</v>
      </c>
      <c r="S988" s="10">
        <f>SUM(Table3[[#This Row],[2nd Apportionment A-G Access Grant Res. Code 7412, PCA 25580]:[2nd Apportionment A-G Learning Loss Mitigation Grant Res. Code 7413, PCA 25635]])</f>
        <v>51514</v>
      </c>
    </row>
    <row r="989" spans="1:19" x14ac:dyDescent="0.2">
      <c r="A989" s="14" t="s">
        <v>351</v>
      </c>
      <c r="B989" s="3" t="s">
        <v>352</v>
      </c>
      <c r="C989" s="3">
        <v>1</v>
      </c>
      <c r="D989" s="13" t="s">
        <v>4377</v>
      </c>
      <c r="E989" s="13" t="s">
        <v>353</v>
      </c>
      <c r="F989" s="13" t="s">
        <v>354</v>
      </c>
      <c r="G989" s="3" t="s">
        <v>10</v>
      </c>
      <c r="H989" s="12" t="s">
        <v>396</v>
      </c>
      <c r="I989" s="15" t="s">
        <v>396</v>
      </c>
      <c r="J989" s="44" t="s">
        <v>354</v>
      </c>
      <c r="K989" s="55" t="s">
        <v>355</v>
      </c>
      <c r="L989" s="10">
        <v>75000</v>
      </c>
      <c r="M989" s="10">
        <v>0</v>
      </c>
      <c r="N989" s="10">
        <v>75000</v>
      </c>
      <c r="O98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89" s="10">
        <v>18750</v>
      </c>
      <c r="Q989" s="10">
        <v>0</v>
      </c>
      <c r="R989" s="10">
        <v>18750</v>
      </c>
      <c r="S989" s="10">
        <f>SUM(Table3[[#This Row],[2nd Apportionment A-G Access Grant Res. Code 7412, PCA 25580]:[2nd Apportionment A-G Learning Loss Mitigation Grant Res. Code 7413, PCA 25635]])</f>
        <v>37500</v>
      </c>
    </row>
    <row r="990" spans="1:19" x14ac:dyDescent="0.2">
      <c r="A990" s="14" t="s">
        <v>351</v>
      </c>
      <c r="B990" s="3" t="s">
        <v>352</v>
      </c>
      <c r="C990" s="3">
        <v>1</v>
      </c>
      <c r="D990" s="13" t="s">
        <v>4378</v>
      </c>
      <c r="E990" s="13" t="s">
        <v>353</v>
      </c>
      <c r="F990" s="13" t="s">
        <v>3202</v>
      </c>
      <c r="G990" s="3" t="s">
        <v>10</v>
      </c>
      <c r="H990" s="12" t="s">
        <v>396</v>
      </c>
      <c r="I990" s="15" t="s">
        <v>396</v>
      </c>
      <c r="J990" s="44" t="s">
        <v>3202</v>
      </c>
      <c r="K990" s="55" t="s">
        <v>3203</v>
      </c>
      <c r="L990" s="10">
        <v>315329</v>
      </c>
      <c r="M990" s="10">
        <v>0</v>
      </c>
      <c r="N990" s="10">
        <v>118216</v>
      </c>
      <c r="O99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433545</v>
      </c>
      <c r="P990" s="10">
        <v>78832</v>
      </c>
      <c r="Q990" s="10">
        <v>0</v>
      </c>
      <c r="R990" s="10">
        <v>29554</v>
      </c>
      <c r="S990" s="10">
        <f>SUM(Table3[[#This Row],[2nd Apportionment A-G Access Grant Res. Code 7412, PCA 25580]:[2nd Apportionment A-G Learning Loss Mitigation Grant Res. Code 7413, PCA 25635]])</f>
        <v>108386</v>
      </c>
    </row>
    <row r="991" spans="1:19" x14ac:dyDescent="0.2">
      <c r="A991" s="14" t="s">
        <v>351</v>
      </c>
      <c r="B991" s="3" t="s">
        <v>352</v>
      </c>
      <c r="C991" s="3">
        <v>1</v>
      </c>
      <c r="D991" s="13" t="s">
        <v>4379</v>
      </c>
      <c r="E991" s="13" t="s">
        <v>353</v>
      </c>
      <c r="F991" s="13" t="s">
        <v>3204</v>
      </c>
      <c r="G991" s="3" t="s">
        <v>10</v>
      </c>
      <c r="H991" s="12" t="s">
        <v>396</v>
      </c>
      <c r="I991" s="15" t="s">
        <v>396</v>
      </c>
      <c r="J991" s="44" t="s">
        <v>3204</v>
      </c>
      <c r="K991" s="55" t="s">
        <v>3205</v>
      </c>
      <c r="L991" s="10">
        <v>292684</v>
      </c>
      <c r="M991" s="10">
        <v>0</v>
      </c>
      <c r="N991" s="10">
        <v>109726</v>
      </c>
      <c r="O99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402410</v>
      </c>
      <c r="P991" s="10">
        <v>73171</v>
      </c>
      <c r="Q991" s="10">
        <v>0</v>
      </c>
      <c r="R991" s="10">
        <v>27431</v>
      </c>
      <c r="S991" s="10">
        <f>SUM(Table3[[#This Row],[2nd Apportionment A-G Access Grant Res. Code 7412, PCA 25580]:[2nd Apportionment A-G Learning Loss Mitigation Grant Res. Code 7413, PCA 25635]])</f>
        <v>100602</v>
      </c>
    </row>
    <row r="992" spans="1:19" x14ac:dyDescent="0.2">
      <c r="A992" s="14" t="s">
        <v>351</v>
      </c>
      <c r="B992" s="3" t="s">
        <v>352</v>
      </c>
      <c r="C992" s="3">
        <v>1</v>
      </c>
      <c r="D992" s="13" t="s">
        <v>4380</v>
      </c>
      <c r="E992" s="13" t="s">
        <v>353</v>
      </c>
      <c r="F992" s="13" t="s">
        <v>3206</v>
      </c>
      <c r="G992" s="3" t="s">
        <v>10</v>
      </c>
      <c r="H992" s="12" t="s">
        <v>396</v>
      </c>
      <c r="I992" s="15" t="s">
        <v>396</v>
      </c>
      <c r="J992" s="44" t="s">
        <v>3206</v>
      </c>
      <c r="K992" s="55" t="s">
        <v>3207</v>
      </c>
      <c r="L992" s="10">
        <v>1018734</v>
      </c>
      <c r="M992" s="10">
        <v>0</v>
      </c>
      <c r="N992" s="10">
        <v>381919</v>
      </c>
      <c r="O99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1400653</v>
      </c>
      <c r="P992" s="10">
        <v>254683</v>
      </c>
      <c r="Q992" s="10">
        <v>0</v>
      </c>
      <c r="R992" s="10">
        <v>95480</v>
      </c>
      <c r="S992" s="10">
        <f>SUM(Table3[[#This Row],[2nd Apportionment A-G Access Grant Res. Code 7412, PCA 25580]:[2nd Apportionment A-G Learning Loss Mitigation Grant Res. Code 7413, PCA 25635]])</f>
        <v>350163</v>
      </c>
    </row>
    <row r="993" spans="1:19" x14ac:dyDescent="0.2">
      <c r="A993" s="14" t="s">
        <v>351</v>
      </c>
      <c r="B993" s="3" t="s">
        <v>352</v>
      </c>
      <c r="C993" s="3">
        <v>1</v>
      </c>
      <c r="D993" s="13" t="s">
        <v>4381</v>
      </c>
      <c r="E993" s="13" t="s">
        <v>353</v>
      </c>
      <c r="F993" s="13" t="s">
        <v>3208</v>
      </c>
      <c r="G993" s="3" t="s">
        <v>10</v>
      </c>
      <c r="H993" s="12" t="s">
        <v>396</v>
      </c>
      <c r="I993" s="15" t="s">
        <v>396</v>
      </c>
      <c r="J993" s="44" t="s">
        <v>3208</v>
      </c>
      <c r="K993" s="55" t="s">
        <v>3209</v>
      </c>
      <c r="L993" s="10">
        <v>1512391</v>
      </c>
      <c r="M993" s="10">
        <v>0</v>
      </c>
      <c r="N993" s="10">
        <v>566989</v>
      </c>
      <c r="O99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2079380</v>
      </c>
      <c r="P993" s="10">
        <v>378098</v>
      </c>
      <c r="Q993" s="10">
        <v>0</v>
      </c>
      <c r="R993" s="10">
        <v>141747</v>
      </c>
      <c r="S993" s="10">
        <f>SUM(Table3[[#This Row],[2nd Apportionment A-G Access Grant Res. Code 7412, PCA 25580]:[2nd Apportionment A-G Learning Loss Mitigation Grant Res. Code 7413, PCA 25635]])</f>
        <v>519845</v>
      </c>
    </row>
    <row r="994" spans="1:19" x14ac:dyDescent="0.2">
      <c r="A994" s="14" t="s">
        <v>351</v>
      </c>
      <c r="B994" s="3" t="s">
        <v>352</v>
      </c>
      <c r="C994" s="3">
        <v>1</v>
      </c>
      <c r="D994" s="13" t="s">
        <v>4382</v>
      </c>
      <c r="E994" s="13" t="s">
        <v>353</v>
      </c>
      <c r="F994" s="13" t="s">
        <v>3210</v>
      </c>
      <c r="G994" s="3" t="s">
        <v>10</v>
      </c>
      <c r="H994" s="12" t="s">
        <v>396</v>
      </c>
      <c r="I994" s="15" t="s">
        <v>396</v>
      </c>
      <c r="J994" s="44" t="s">
        <v>3210</v>
      </c>
      <c r="K994" s="55" t="s">
        <v>3211</v>
      </c>
      <c r="L994" s="10">
        <v>210031</v>
      </c>
      <c r="M994" s="10">
        <v>0</v>
      </c>
      <c r="N994" s="10">
        <v>78740</v>
      </c>
      <c r="O99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288771</v>
      </c>
      <c r="P994" s="10">
        <v>52508</v>
      </c>
      <c r="Q994" s="10">
        <v>0</v>
      </c>
      <c r="R994" s="10">
        <v>19685</v>
      </c>
      <c r="S994" s="10">
        <f>SUM(Table3[[#This Row],[2nd Apportionment A-G Access Grant Res. Code 7412, PCA 25580]:[2nd Apportionment A-G Learning Loss Mitigation Grant Res. Code 7413, PCA 25635]])</f>
        <v>72193</v>
      </c>
    </row>
    <row r="995" spans="1:19" x14ac:dyDescent="0.2">
      <c r="A995" s="14" t="s">
        <v>351</v>
      </c>
      <c r="B995" s="3" t="s">
        <v>352</v>
      </c>
      <c r="C995" s="3">
        <v>1</v>
      </c>
      <c r="D995" s="13" t="s">
        <v>4383</v>
      </c>
      <c r="E995" s="13" t="s">
        <v>353</v>
      </c>
      <c r="F995" s="13" t="s">
        <v>3212</v>
      </c>
      <c r="G995" s="3" t="s">
        <v>10</v>
      </c>
      <c r="H995" s="12" t="s">
        <v>396</v>
      </c>
      <c r="I995" s="15" t="s">
        <v>396</v>
      </c>
      <c r="J995" s="44" t="s">
        <v>3212</v>
      </c>
      <c r="K995" s="55" t="s">
        <v>3213</v>
      </c>
      <c r="L995" s="10">
        <v>1448136</v>
      </c>
      <c r="M995" s="10">
        <v>0</v>
      </c>
      <c r="N995" s="10">
        <v>542900</v>
      </c>
      <c r="O99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1991036</v>
      </c>
      <c r="P995" s="10">
        <v>362034</v>
      </c>
      <c r="Q995" s="10">
        <v>0</v>
      </c>
      <c r="R995" s="10">
        <v>135725</v>
      </c>
      <c r="S995" s="10">
        <f>SUM(Table3[[#This Row],[2nd Apportionment A-G Access Grant Res. Code 7412, PCA 25580]:[2nd Apportionment A-G Learning Loss Mitigation Grant Res. Code 7413, PCA 25635]])</f>
        <v>497759</v>
      </c>
    </row>
    <row r="996" spans="1:19" x14ac:dyDescent="0.2">
      <c r="A996" s="14" t="s">
        <v>351</v>
      </c>
      <c r="B996" s="3" t="s">
        <v>352</v>
      </c>
      <c r="C996" s="3">
        <v>1</v>
      </c>
      <c r="D996" s="13" t="s">
        <v>4384</v>
      </c>
      <c r="E996" s="13" t="s">
        <v>353</v>
      </c>
      <c r="F996" s="13" t="s">
        <v>3214</v>
      </c>
      <c r="G996" s="3" t="s">
        <v>10</v>
      </c>
      <c r="H996" s="12" t="s">
        <v>396</v>
      </c>
      <c r="I996" s="15" t="s">
        <v>396</v>
      </c>
      <c r="J996" s="44" t="s">
        <v>3214</v>
      </c>
      <c r="K996" s="55" t="s">
        <v>3215</v>
      </c>
      <c r="L996" s="10">
        <v>0</v>
      </c>
      <c r="M996" s="10">
        <v>1356820</v>
      </c>
      <c r="N996" s="10">
        <v>201624</v>
      </c>
      <c r="O99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1558444</v>
      </c>
      <c r="P996" s="10">
        <v>0</v>
      </c>
      <c r="Q996" s="10">
        <v>339205</v>
      </c>
      <c r="R996" s="10">
        <v>50406</v>
      </c>
      <c r="S996" s="10">
        <f>SUM(Table3[[#This Row],[2nd Apportionment A-G Access Grant Res. Code 7412, PCA 25580]:[2nd Apportionment A-G Learning Loss Mitigation Grant Res. Code 7413, PCA 25635]])</f>
        <v>389611</v>
      </c>
    </row>
    <row r="997" spans="1:19" x14ac:dyDescent="0.2">
      <c r="A997" s="14" t="s">
        <v>351</v>
      </c>
      <c r="B997" s="3" t="s">
        <v>352</v>
      </c>
      <c r="C997" s="3">
        <v>1</v>
      </c>
      <c r="D997" s="13" t="s">
        <v>4385</v>
      </c>
      <c r="E997" s="13" t="s">
        <v>353</v>
      </c>
      <c r="F997" s="13" t="s">
        <v>3216</v>
      </c>
      <c r="G997" s="3" t="s">
        <v>10</v>
      </c>
      <c r="H997" s="12" t="s">
        <v>396</v>
      </c>
      <c r="I997" s="15" t="s">
        <v>396</v>
      </c>
      <c r="J997" s="44" t="s">
        <v>3216</v>
      </c>
      <c r="K997" s="55" t="s">
        <v>3217</v>
      </c>
      <c r="L997" s="10">
        <v>182008</v>
      </c>
      <c r="M997" s="10">
        <v>0</v>
      </c>
      <c r="N997" s="10">
        <v>75000</v>
      </c>
      <c r="O99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257008</v>
      </c>
      <c r="P997" s="10">
        <v>45502</v>
      </c>
      <c r="Q997" s="10">
        <v>0</v>
      </c>
      <c r="R997" s="10">
        <v>18750</v>
      </c>
      <c r="S997" s="10">
        <f>SUM(Table3[[#This Row],[2nd Apportionment A-G Access Grant Res. Code 7412, PCA 25580]:[2nd Apportionment A-G Learning Loss Mitigation Grant Res. Code 7413, PCA 25635]])</f>
        <v>64252</v>
      </c>
    </row>
    <row r="998" spans="1:19" x14ac:dyDescent="0.2">
      <c r="A998" s="14" t="s">
        <v>351</v>
      </c>
      <c r="B998" s="3" t="s">
        <v>352</v>
      </c>
      <c r="C998" s="3">
        <v>1</v>
      </c>
      <c r="D998" s="13" t="s">
        <v>4386</v>
      </c>
      <c r="E998" s="13" t="s">
        <v>353</v>
      </c>
      <c r="F998" s="13" t="s">
        <v>3218</v>
      </c>
      <c r="G998" s="3" t="s">
        <v>10</v>
      </c>
      <c r="H998" s="12" t="s">
        <v>396</v>
      </c>
      <c r="I998" s="15" t="s">
        <v>396</v>
      </c>
      <c r="J998" s="44" t="s">
        <v>3218</v>
      </c>
      <c r="K998" s="55" t="s">
        <v>3219</v>
      </c>
      <c r="L998" s="10">
        <v>172667</v>
      </c>
      <c r="M998" s="10">
        <v>0</v>
      </c>
      <c r="N998" s="10">
        <v>75000</v>
      </c>
      <c r="O99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247667</v>
      </c>
      <c r="P998" s="10">
        <v>43167</v>
      </c>
      <c r="Q998" s="10">
        <v>0</v>
      </c>
      <c r="R998" s="10">
        <v>18750</v>
      </c>
      <c r="S998" s="10">
        <f>SUM(Table3[[#This Row],[2nd Apportionment A-G Access Grant Res. Code 7412, PCA 25580]:[2nd Apportionment A-G Learning Loss Mitigation Grant Res. Code 7413, PCA 25635]])</f>
        <v>61917</v>
      </c>
    </row>
    <row r="999" spans="1:19" x14ac:dyDescent="0.2">
      <c r="A999" s="14" t="s">
        <v>351</v>
      </c>
      <c r="B999" s="3" t="s">
        <v>352</v>
      </c>
      <c r="C999" s="3">
        <v>1</v>
      </c>
      <c r="D999" s="13" t="s">
        <v>4387</v>
      </c>
      <c r="E999" s="13" t="s">
        <v>353</v>
      </c>
      <c r="F999" s="13" t="s">
        <v>3200</v>
      </c>
      <c r="G999" s="3" t="s">
        <v>3220</v>
      </c>
      <c r="H999" s="12" t="s">
        <v>3221</v>
      </c>
      <c r="I999" s="15" t="s">
        <v>412</v>
      </c>
      <c r="J999" s="44" t="s">
        <v>3200</v>
      </c>
      <c r="K999" s="55" t="s">
        <v>3222</v>
      </c>
      <c r="L999" s="10">
        <v>75000</v>
      </c>
      <c r="M999" s="10">
        <v>0</v>
      </c>
      <c r="N999" s="10">
        <v>75000</v>
      </c>
      <c r="O99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99" s="10">
        <v>18750</v>
      </c>
      <c r="Q999" s="10">
        <v>0</v>
      </c>
      <c r="R999" s="10">
        <v>18750</v>
      </c>
      <c r="S999" s="10">
        <f>SUM(Table3[[#This Row],[2nd Apportionment A-G Access Grant Res. Code 7412, PCA 25580]:[2nd Apportionment A-G Learning Loss Mitigation Grant Res. Code 7413, PCA 25635]])</f>
        <v>37500</v>
      </c>
    </row>
    <row r="1000" spans="1:19" ht="30" x14ac:dyDescent="0.2">
      <c r="A1000" s="14" t="s">
        <v>351</v>
      </c>
      <c r="B1000" s="3" t="s">
        <v>352</v>
      </c>
      <c r="C1000" s="3">
        <v>1</v>
      </c>
      <c r="D1000" s="13" t="s">
        <v>4388</v>
      </c>
      <c r="E1000" s="13" t="s">
        <v>353</v>
      </c>
      <c r="F1000" s="13" t="s">
        <v>3200</v>
      </c>
      <c r="G1000" s="3" t="s">
        <v>3223</v>
      </c>
      <c r="H1000" s="12" t="s">
        <v>3224</v>
      </c>
      <c r="I1000" s="15" t="s">
        <v>416</v>
      </c>
      <c r="J1000" s="44" t="s">
        <v>3225</v>
      </c>
      <c r="K1000" s="55" t="s">
        <v>3226</v>
      </c>
      <c r="L1000" s="10">
        <v>6227</v>
      </c>
      <c r="M1000" s="10">
        <v>0</v>
      </c>
      <c r="N1000" s="10">
        <v>2335</v>
      </c>
      <c r="O100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8562</v>
      </c>
      <c r="P1000" s="10">
        <v>1557</v>
      </c>
      <c r="Q1000" s="10">
        <v>0</v>
      </c>
      <c r="R1000" s="10">
        <v>584</v>
      </c>
      <c r="S1000" s="10">
        <f>SUM(Table3[[#This Row],[2nd Apportionment A-G Access Grant Res. Code 7412, PCA 25580]:[2nd Apportionment A-G Learning Loss Mitigation Grant Res. Code 7413, PCA 25635]])</f>
        <v>2141</v>
      </c>
    </row>
    <row r="1001" spans="1:19" x14ac:dyDescent="0.2">
      <c r="A1001" s="14" t="s">
        <v>351</v>
      </c>
      <c r="B1001" s="3" t="s">
        <v>352</v>
      </c>
      <c r="C1001" s="3">
        <v>1</v>
      </c>
      <c r="D1001" s="13" t="s">
        <v>4389</v>
      </c>
      <c r="E1001" s="13" t="s">
        <v>353</v>
      </c>
      <c r="F1001" s="13" t="s">
        <v>3227</v>
      </c>
      <c r="G1001" s="3" t="s">
        <v>3228</v>
      </c>
      <c r="H1001" s="12" t="s">
        <v>3229</v>
      </c>
      <c r="I1001" s="15" t="s">
        <v>412</v>
      </c>
      <c r="J1001" s="44" t="s">
        <v>3227</v>
      </c>
      <c r="K1001" s="55" t="s">
        <v>3230</v>
      </c>
      <c r="L1001" s="10">
        <v>91428</v>
      </c>
      <c r="M1001" s="10">
        <v>0</v>
      </c>
      <c r="N1001" s="10">
        <v>75000</v>
      </c>
      <c r="O100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166428</v>
      </c>
      <c r="P1001" s="10">
        <v>22857</v>
      </c>
      <c r="Q1001" s="10">
        <v>0</v>
      </c>
      <c r="R1001" s="10">
        <v>18750</v>
      </c>
      <c r="S1001" s="10">
        <f>SUM(Table3[[#This Row],[2nd Apportionment A-G Access Grant Res. Code 7412, PCA 25580]:[2nd Apportionment A-G Learning Loss Mitigation Grant Res. Code 7413, PCA 25635]])</f>
        <v>41607</v>
      </c>
    </row>
    <row r="1002" spans="1:19" x14ac:dyDescent="0.2">
      <c r="A1002" s="14" t="s">
        <v>351</v>
      </c>
      <c r="B1002" s="3" t="s">
        <v>352</v>
      </c>
      <c r="C1002" s="3">
        <v>1</v>
      </c>
      <c r="D1002" s="13" t="s">
        <v>4390</v>
      </c>
      <c r="E1002" s="13" t="s">
        <v>353</v>
      </c>
      <c r="F1002" s="13" t="s">
        <v>3208</v>
      </c>
      <c r="G1002" s="3" t="s">
        <v>3231</v>
      </c>
      <c r="H1002" s="12" t="s">
        <v>3232</v>
      </c>
      <c r="I1002" s="15" t="s">
        <v>412</v>
      </c>
      <c r="J1002" s="44" t="s">
        <v>3208</v>
      </c>
      <c r="K1002" s="55" t="s">
        <v>3233</v>
      </c>
      <c r="L1002" s="10">
        <v>95957</v>
      </c>
      <c r="M1002" s="10">
        <v>0</v>
      </c>
      <c r="N1002" s="10">
        <v>75000</v>
      </c>
      <c r="O100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170957</v>
      </c>
      <c r="P1002" s="10">
        <v>23989</v>
      </c>
      <c r="Q1002" s="10">
        <v>0</v>
      </c>
      <c r="R1002" s="10">
        <v>18750</v>
      </c>
      <c r="S1002" s="10">
        <f>SUM(Table3[[#This Row],[2nd Apportionment A-G Access Grant Res. Code 7412, PCA 25580]:[2nd Apportionment A-G Learning Loss Mitigation Grant Res. Code 7413, PCA 25635]])</f>
        <v>42739</v>
      </c>
    </row>
    <row r="1003" spans="1:19" x14ac:dyDescent="0.2">
      <c r="A1003" s="14" t="s">
        <v>351</v>
      </c>
      <c r="B1003" s="3" t="s">
        <v>352</v>
      </c>
      <c r="C1003" s="3">
        <v>1</v>
      </c>
      <c r="D1003" s="13" t="s">
        <v>4391</v>
      </c>
      <c r="E1003" s="13" t="s">
        <v>353</v>
      </c>
      <c r="F1003" s="13" t="s">
        <v>354</v>
      </c>
      <c r="G1003" s="3" t="s">
        <v>3234</v>
      </c>
      <c r="H1003" s="12" t="s">
        <v>3235</v>
      </c>
      <c r="I1003" s="15" t="s">
        <v>416</v>
      </c>
      <c r="J1003" s="44" t="s">
        <v>3236</v>
      </c>
      <c r="K1003" s="55" t="s">
        <v>3237</v>
      </c>
      <c r="L1003" s="10">
        <v>75000</v>
      </c>
      <c r="M1003" s="10">
        <v>0</v>
      </c>
      <c r="N1003" s="10">
        <v>75000</v>
      </c>
      <c r="O100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03" s="10">
        <v>18750</v>
      </c>
      <c r="Q1003" s="10">
        <v>0</v>
      </c>
      <c r="R1003" s="10">
        <v>18750</v>
      </c>
      <c r="S1003" s="10">
        <f>SUM(Table3[[#This Row],[2nd Apportionment A-G Access Grant Res. Code 7412, PCA 25580]:[2nd Apportionment A-G Learning Loss Mitigation Grant Res. Code 7413, PCA 25635]])</f>
        <v>37500</v>
      </c>
    </row>
    <row r="1004" spans="1:19" x14ac:dyDescent="0.2">
      <c r="A1004" s="14" t="s">
        <v>351</v>
      </c>
      <c r="B1004" s="3" t="s">
        <v>352</v>
      </c>
      <c r="C1004" s="3">
        <v>1</v>
      </c>
      <c r="D1004" s="13" t="s">
        <v>4392</v>
      </c>
      <c r="E1004" s="13" t="s">
        <v>353</v>
      </c>
      <c r="F1004" s="13" t="s">
        <v>3212</v>
      </c>
      <c r="G1004" s="3" t="s">
        <v>3238</v>
      </c>
      <c r="H1004" s="12" t="s">
        <v>3239</v>
      </c>
      <c r="I1004" s="15" t="s">
        <v>412</v>
      </c>
      <c r="J1004" s="44" t="s">
        <v>3212</v>
      </c>
      <c r="K1004" s="55" t="s">
        <v>3240</v>
      </c>
      <c r="L1004" s="10">
        <v>75000</v>
      </c>
      <c r="M1004" s="10">
        <v>0</v>
      </c>
      <c r="N1004" s="10">
        <v>75000</v>
      </c>
      <c r="O100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04" s="10">
        <v>18750</v>
      </c>
      <c r="Q1004" s="10">
        <v>0</v>
      </c>
      <c r="R1004" s="10">
        <v>18750</v>
      </c>
      <c r="S1004" s="10">
        <f>SUM(Table3[[#This Row],[2nd Apportionment A-G Access Grant Res. Code 7412, PCA 25580]:[2nd Apportionment A-G Learning Loss Mitigation Grant Res. Code 7413, PCA 25635]])</f>
        <v>37500</v>
      </c>
    </row>
    <row r="1005" spans="1:19" x14ac:dyDescent="0.2">
      <c r="A1005" s="14" t="s">
        <v>351</v>
      </c>
      <c r="B1005" s="3" t="s">
        <v>352</v>
      </c>
      <c r="C1005" s="3">
        <v>1</v>
      </c>
      <c r="D1005" s="13" t="s">
        <v>4393</v>
      </c>
      <c r="E1005" s="13" t="s">
        <v>353</v>
      </c>
      <c r="F1005" s="13" t="s">
        <v>3212</v>
      </c>
      <c r="G1005" s="3" t="s">
        <v>3241</v>
      </c>
      <c r="H1005" s="12" t="s">
        <v>3242</v>
      </c>
      <c r="I1005" s="15" t="s">
        <v>412</v>
      </c>
      <c r="J1005" s="44" t="s">
        <v>3212</v>
      </c>
      <c r="K1005" s="55" t="s">
        <v>3243</v>
      </c>
      <c r="L1005" s="10">
        <v>0</v>
      </c>
      <c r="M1005" s="10">
        <v>252797</v>
      </c>
      <c r="N1005" s="10">
        <v>75000</v>
      </c>
      <c r="O100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327797</v>
      </c>
      <c r="P1005" s="10">
        <v>0</v>
      </c>
      <c r="Q1005" s="10">
        <v>63199</v>
      </c>
      <c r="R1005" s="10">
        <v>18750</v>
      </c>
      <c r="S1005" s="10">
        <f>SUM(Table3[[#This Row],[2nd Apportionment A-G Access Grant Res. Code 7412, PCA 25580]:[2nd Apportionment A-G Learning Loss Mitigation Grant Res. Code 7413, PCA 25635]])</f>
        <v>81949</v>
      </c>
    </row>
    <row r="1006" spans="1:19" x14ac:dyDescent="0.2">
      <c r="A1006" s="14" t="s">
        <v>351</v>
      </c>
      <c r="B1006" s="3" t="s">
        <v>352</v>
      </c>
      <c r="C1006" s="3">
        <v>1</v>
      </c>
      <c r="D1006" s="13" t="s">
        <v>4394</v>
      </c>
      <c r="E1006" s="13" t="s">
        <v>353</v>
      </c>
      <c r="F1006" s="13" t="s">
        <v>3200</v>
      </c>
      <c r="G1006" s="3" t="s">
        <v>3244</v>
      </c>
      <c r="H1006" s="12" t="s">
        <v>3245</v>
      </c>
      <c r="I1006" s="15" t="s">
        <v>412</v>
      </c>
      <c r="J1006" s="44" t="s">
        <v>3200</v>
      </c>
      <c r="K1006" s="55" t="s">
        <v>3246</v>
      </c>
      <c r="L1006" s="10">
        <v>18399</v>
      </c>
      <c r="M1006" s="10">
        <v>0</v>
      </c>
      <c r="N1006" s="10">
        <v>6898</v>
      </c>
      <c r="O100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25297</v>
      </c>
      <c r="P1006" s="10">
        <v>4600</v>
      </c>
      <c r="Q1006" s="10">
        <v>0</v>
      </c>
      <c r="R1006" s="10">
        <v>1724</v>
      </c>
      <c r="S1006" s="10">
        <f>SUM(Table3[[#This Row],[2nd Apportionment A-G Access Grant Res. Code 7412, PCA 25580]:[2nd Apportionment A-G Learning Loss Mitigation Grant Res. Code 7413, PCA 25635]])</f>
        <v>6324</v>
      </c>
    </row>
    <row r="1007" spans="1:19" x14ac:dyDescent="0.2">
      <c r="A1007" s="14" t="s">
        <v>351</v>
      </c>
      <c r="B1007" s="3" t="s">
        <v>352</v>
      </c>
      <c r="C1007" s="3">
        <v>1</v>
      </c>
      <c r="D1007" s="13" t="s">
        <v>4395</v>
      </c>
      <c r="E1007" s="13" t="s">
        <v>353</v>
      </c>
      <c r="F1007" s="13" t="s">
        <v>3208</v>
      </c>
      <c r="G1007" s="3" t="s">
        <v>3247</v>
      </c>
      <c r="H1007" s="12" t="s">
        <v>3248</v>
      </c>
      <c r="I1007" s="15" t="s">
        <v>412</v>
      </c>
      <c r="J1007" s="44" t="s">
        <v>3208</v>
      </c>
      <c r="K1007" s="55" t="s">
        <v>3249</v>
      </c>
      <c r="L1007" s="10">
        <v>75000</v>
      </c>
      <c r="M1007" s="10">
        <v>0</v>
      </c>
      <c r="N1007" s="10">
        <v>75000</v>
      </c>
      <c r="O100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07" s="10">
        <v>18750</v>
      </c>
      <c r="Q1007" s="10">
        <v>0</v>
      </c>
      <c r="R1007" s="10">
        <v>18750</v>
      </c>
      <c r="S1007" s="10">
        <f>SUM(Table3[[#This Row],[2nd Apportionment A-G Access Grant Res. Code 7412, PCA 25580]:[2nd Apportionment A-G Learning Loss Mitigation Grant Res. Code 7413, PCA 25635]])</f>
        <v>37500</v>
      </c>
    </row>
    <row r="1008" spans="1:19" x14ac:dyDescent="0.2">
      <c r="A1008" s="14" t="s">
        <v>351</v>
      </c>
      <c r="B1008" s="3" t="s">
        <v>352</v>
      </c>
      <c r="C1008" s="3">
        <v>1</v>
      </c>
      <c r="D1008" s="13" t="s">
        <v>4396</v>
      </c>
      <c r="E1008" s="13" t="s">
        <v>353</v>
      </c>
      <c r="F1008" s="13" t="s">
        <v>3200</v>
      </c>
      <c r="G1008" s="3" t="s">
        <v>3250</v>
      </c>
      <c r="H1008" s="12" t="s">
        <v>3251</v>
      </c>
      <c r="I1008" s="15" t="s">
        <v>416</v>
      </c>
      <c r="J1008" s="44" t="s">
        <v>3252</v>
      </c>
      <c r="K1008" s="55" t="s">
        <v>3253</v>
      </c>
      <c r="L1008" s="10">
        <v>1981</v>
      </c>
      <c r="M1008" s="10">
        <v>0</v>
      </c>
      <c r="N1008" s="10">
        <v>743</v>
      </c>
      <c r="O100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2724</v>
      </c>
      <c r="P1008" s="10">
        <v>495</v>
      </c>
      <c r="Q1008" s="10">
        <v>0</v>
      </c>
      <c r="R1008" s="10">
        <v>186</v>
      </c>
      <c r="S1008" s="10">
        <f>SUM(Table3[[#This Row],[2nd Apportionment A-G Access Grant Res. Code 7412, PCA 25580]:[2nd Apportionment A-G Learning Loss Mitigation Grant Res. Code 7413, PCA 25635]])</f>
        <v>681</v>
      </c>
    </row>
    <row r="1009" spans="1:19" x14ac:dyDescent="0.2">
      <c r="A1009" s="14" t="s">
        <v>351</v>
      </c>
      <c r="B1009" s="3" t="s">
        <v>352</v>
      </c>
      <c r="C1009" s="3">
        <v>1</v>
      </c>
      <c r="D1009" s="13" t="s">
        <v>4397</v>
      </c>
      <c r="E1009" s="13" t="s">
        <v>353</v>
      </c>
      <c r="F1009" s="13" t="s">
        <v>3204</v>
      </c>
      <c r="G1009" s="3" t="s">
        <v>3254</v>
      </c>
      <c r="H1009" s="12" t="s">
        <v>3255</v>
      </c>
      <c r="I1009" s="15" t="s">
        <v>412</v>
      </c>
      <c r="J1009" s="44" t="s">
        <v>3204</v>
      </c>
      <c r="K1009" s="55" t="s">
        <v>3256</v>
      </c>
      <c r="L1009" s="10">
        <v>75000</v>
      </c>
      <c r="M1009" s="10">
        <v>0</v>
      </c>
      <c r="N1009" s="10">
        <v>75000</v>
      </c>
      <c r="O100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09" s="10">
        <v>18750</v>
      </c>
      <c r="Q1009" s="10">
        <v>0</v>
      </c>
      <c r="R1009" s="10">
        <v>18750</v>
      </c>
      <c r="S1009" s="10">
        <f>SUM(Table3[[#This Row],[2nd Apportionment A-G Access Grant Res. Code 7412, PCA 25580]:[2nd Apportionment A-G Learning Loss Mitigation Grant Res. Code 7413, PCA 25635]])</f>
        <v>37500</v>
      </c>
    </row>
    <row r="1010" spans="1:19" x14ac:dyDescent="0.2">
      <c r="A1010" s="14" t="s">
        <v>351</v>
      </c>
      <c r="B1010" s="3" t="s">
        <v>352</v>
      </c>
      <c r="C1010" s="3">
        <v>1</v>
      </c>
      <c r="D1010" s="13" t="s">
        <v>4398</v>
      </c>
      <c r="E1010" s="13" t="s">
        <v>353</v>
      </c>
      <c r="F1010" s="13" t="s">
        <v>3206</v>
      </c>
      <c r="G1010" s="3" t="s">
        <v>3257</v>
      </c>
      <c r="H1010" s="12" t="s">
        <v>3258</v>
      </c>
      <c r="I1010" s="15" t="s">
        <v>412</v>
      </c>
      <c r="J1010" s="44" t="s">
        <v>3206</v>
      </c>
      <c r="K1010" s="55" t="s">
        <v>3259</v>
      </c>
      <c r="L1010" s="10">
        <v>140398</v>
      </c>
      <c r="M1010" s="10">
        <v>0</v>
      </c>
      <c r="N1010" s="10">
        <v>75000</v>
      </c>
      <c r="O101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215398</v>
      </c>
      <c r="P1010" s="10">
        <v>35099</v>
      </c>
      <c r="Q1010" s="10">
        <v>0</v>
      </c>
      <c r="R1010" s="10">
        <v>18750</v>
      </c>
      <c r="S1010" s="10">
        <f>SUM(Table3[[#This Row],[2nd Apportionment A-G Access Grant Res. Code 7412, PCA 25580]:[2nd Apportionment A-G Learning Loss Mitigation Grant Res. Code 7413, PCA 25635]])</f>
        <v>53849</v>
      </c>
    </row>
    <row r="1011" spans="1:19" x14ac:dyDescent="0.2">
      <c r="A1011" s="14" t="s">
        <v>351</v>
      </c>
      <c r="B1011" s="3" t="s">
        <v>352</v>
      </c>
      <c r="C1011" s="3">
        <v>1</v>
      </c>
      <c r="D1011" s="13" t="s">
        <v>4399</v>
      </c>
      <c r="E1011" s="13" t="s">
        <v>353</v>
      </c>
      <c r="F1011" s="13" t="s">
        <v>3206</v>
      </c>
      <c r="G1011" s="3" t="s">
        <v>3260</v>
      </c>
      <c r="H1011" s="12" t="s">
        <v>3261</v>
      </c>
      <c r="I1011" s="15" t="s">
        <v>412</v>
      </c>
      <c r="J1011" s="44" t="s">
        <v>3206</v>
      </c>
      <c r="K1011" s="55" t="s">
        <v>3262</v>
      </c>
      <c r="L1011" s="10">
        <v>75000</v>
      </c>
      <c r="M1011" s="10">
        <v>0</v>
      </c>
      <c r="N1011" s="10">
        <v>75000</v>
      </c>
      <c r="O101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11" s="10">
        <v>18750</v>
      </c>
      <c r="Q1011" s="10">
        <v>0</v>
      </c>
      <c r="R1011" s="10">
        <v>18750</v>
      </c>
      <c r="S1011" s="10">
        <f>SUM(Table3[[#This Row],[2nd Apportionment A-G Access Grant Res. Code 7412, PCA 25580]:[2nd Apportionment A-G Learning Loss Mitigation Grant Res. Code 7413, PCA 25635]])</f>
        <v>37500</v>
      </c>
    </row>
    <row r="1012" spans="1:19" x14ac:dyDescent="0.2">
      <c r="A1012" s="14" t="s">
        <v>351</v>
      </c>
      <c r="B1012" s="3" t="s">
        <v>352</v>
      </c>
      <c r="C1012" s="3">
        <v>1</v>
      </c>
      <c r="D1012" s="13" t="s">
        <v>4400</v>
      </c>
      <c r="E1012" s="13" t="s">
        <v>353</v>
      </c>
      <c r="F1012" s="13" t="s">
        <v>3263</v>
      </c>
      <c r="G1012" s="3" t="s">
        <v>3264</v>
      </c>
      <c r="H1012" s="12" t="s">
        <v>3265</v>
      </c>
      <c r="I1012" s="15" t="s">
        <v>416</v>
      </c>
      <c r="J1012" s="44" t="s">
        <v>3266</v>
      </c>
      <c r="K1012" s="55" t="s">
        <v>3267</v>
      </c>
      <c r="L1012" s="10">
        <v>138699</v>
      </c>
      <c r="M1012" s="10">
        <v>0</v>
      </c>
      <c r="N1012" s="10">
        <v>75000</v>
      </c>
      <c r="O101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213699</v>
      </c>
      <c r="P1012" s="10">
        <v>34675</v>
      </c>
      <c r="Q1012" s="10">
        <v>0</v>
      </c>
      <c r="R1012" s="10">
        <v>18750</v>
      </c>
      <c r="S1012" s="10">
        <f>SUM(Table3[[#This Row],[2nd Apportionment A-G Access Grant Res. Code 7412, PCA 25580]:[2nd Apportionment A-G Learning Loss Mitigation Grant Res. Code 7413, PCA 25635]])</f>
        <v>53425</v>
      </c>
    </row>
    <row r="1013" spans="1:19" x14ac:dyDescent="0.2">
      <c r="A1013" s="14" t="s">
        <v>351</v>
      </c>
      <c r="B1013" s="3" t="s">
        <v>352</v>
      </c>
      <c r="C1013" s="3">
        <v>1</v>
      </c>
      <c r="D1013" s="13" t="s">
        <v>4401</v>
      </c>
      <c r="E1013" s="13" t="s">
        <v>353</v>
      </c>
      <c r="F1013" s="13" t="s">
        <v>3212</v>
      </c>
      <c r="G1013" s="3" t="s">
        <v>3268</v>
      </c>
      <c r="H1013" s="12" t="s">
        <v>3269</v>
      </c>
      <c r="I1013" s="15" t="s">
        <v>412</v>
      </c>
      <c r="J1013" s="44" t="s">
        <v>3212</v>
      </c>
      <c r="K1013" s="55" t="s">
        <v>3270</v>
      </c>
      <c r="L1013" s="10">
        <v>0</v>
      </c>
      <c r="M1013" s="10">
        <v>0</v>
      </c>
      <c r="N1013" s="10">
        <v>75000</v>
      </c>
      <c r="O101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1013" s="10">
        <v>0</v>
      </c>
      <c r="Q1013" s="10">
        <v>0</v>
      </c>
      <c r="R1013" s="10">
        <v>18750</v>
      </c>
      <c r="S1013" s="10">
        <f>SUM(Table3[[#This Row],[2nd Apportionment A-G Access Grant Res. Code 7412, PCA 25580]:[2nd Apportionment A-G Learning Loss Mitigation Grant Res. Code 7413, PCA 25635]])</f>
        <v>18750</v>
      </c>
    </row>
    <row r="1014" spans="1:19" x14ac:dyDescent="0.2">
      <c r="A1014" s="14" t="s">
        <v>351</v>
      </c>
      <c r="B1014" s="3" t="s">
        <v>352</v>
      </c>
      <c r="C1014" s="3">
        <v>1</v>
      </c>
      <c r="D1014" s="13" t="s">
        <v>4402</v>
      </c>
      <c r="E1014" s="13" t="s">
        <v>353</v>
      </c>
      <c r="F1014" s="13" t="s">
        <v>3271</v>
      </c>
      <c r="G1014" s="3" t="s">
        <v>3272</v>
      </c>
      <c r="H1014" s="12" t="s">
        <v>3273</v>
      </c>
      <c r="I1014" s="15" t="s">
        <v>416</v>
      </c>
      <c r="J1014" s="44" t="s">
        <v>3274</v>
      </c>
      <c r="K1014" s="55" t="s">
        <v>3275</v>
      </c>
      <c r="L1014" s="10">
        <v>14436</v>
      </c>
      <c r="M1014" s="10">
        <v>0</v>
      </c>
      <c r="N1014" s="10">
        <v>5412</v>
      </c>
      <c r="O101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19848</v>
      </c>
      <c r="P1014" s="10">
        <v>3609</v>
      </c>
      <c r="Q1014" s="10">
        <v>0</v>
      </c>
      <c r="R1014" s="10">
        <v>1353</v>
      </c>
      <c r="S1014" s="10">
        <f>SUM(Table3[[#This Row],[2nd Apportionment A-G Access Grant Res. Code 7412, PCA 25580]:[2nd Apportionment A-G Learning Loss Mitigation Grant Res. Code 7413, PCA 25635]])</f>
        <v>4962</v>
      </c>
    </row>
    <row r="1015" spans="1:19" ht="30" x14ac:dyDescent="0.2">
      <c r="A1015" s="14" t="s">
        <v>356</v>
      </c>
      <c r="B1015" s="3" t="s">
        <v>4403</v>
      </c>
      <c r="C1015" s="3">
        <v>29</v>
      </c>
      <c r="D1015" s="13" t="s">
        <v>4404</v>
      </c>
      <c r="E1015" s="13" t="s">
        <v>357</v>
      </c>
      <c r="F1015" s="13" t="s">
        <v>3276</v>
      </c>
      <c r="G1015" s="3" t="s">
        <v>10</v>
      </c>
      <c r="H1015" s="12" t="s">
        <v>396</v>
      </c>
      <c r="I1015" s="15" t="s">
        <v>396</v>
      </c>
      <c r="J1015" s="44" t="s">
        <v>3276</v>
      </c>
      <c r="K1015" s="55" t="s">
        <v>3277</v>
      </c>
      <c r="L1015" s="10">
        <v>75000</v>
      </c>
      <c r="M1015" s="10">
        <v>0</v>
      </c>
      <c r="N1015" s="10">
        <v>75000</v>
      </c>
      <c r="O101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15" s="10">
        <v>18750</v>
      </c>
      <c r="Q1015" s="10">
        <v>0</v>
      </c>
      <c r="R1015" s="10">
        <v>18750</v>
      </c>
      <c r="S1015" s="10">
        <f>SUM(Table3[[#This Row],[2nd Apportionment A-G Access Grant Res. Code 7412, PCA 25580]:[2nd Apportionment A-G Learning Loss Mitigation Grant Res. Code 7413, PCA 25635]])</f>
        <v>37500</v>
      </c>
    </row>
    <row r="1016" spans="1:19" x14ac:dyDescent="0.2">
      <c r="A1016" s="14" t="s">
        <v>356</v>
      </c>
      <c r="B1016" s="3" t="s">
        <v>4403</v>
      </c>
      <c r="C1016" s="3">
        <v>29</v>
      </c>
      <c r="D1016" s="13" t="s">
        <v>4405</v>
      </c>
      <c r="E1016" s="13" t="s">
        <v>357</v>
      </c>
      <c r="F1016" s="13" t="s">
        <v>358</v>
      </c>
      <c r="G1016" s="3" t="s">
        <v>10</v>
      </c>
      <c r="H1016" s="12" t="s">
        <v>396</v>
      </c>
      <c r="I1016" s="15" t="s">
        <v>396</v>
      </c>
      <c r="J1016" s="44" t="s">
        <v>358</v>
      </c>
      <c r="K1016" s="55" t="s">
        <v>359</v>
      </c>
      <c r="L1016" s="10">
        <v>106148</v>
      </c>
      <c r="M1016" s="10">
        <v>0</v>
      </c>
      <c r="N1016" s="10">
        <v>39794</v>
      </c>
      <c r="O101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145942</v>
      </c>
      <c r="P1016" s="10">
        <v>26537</v>
      </c>
      <c r="Q1016" s="10">
        <v>0</v>
      </c>
      <c r="R1016" s="10">
        <v>9948</v>
      </c>
      <c r="S1016" s="10">
        <f>SUM(Table3[[#This Row],[2nd Apportionment A-G Access Grant Res. Code 7412, PCA 25580]:[2nd Apportionment A-G Learning Loss Mitigation Grant Res. Code 7413, PCA 25635]])</f>
        <v>36485</v>
      </c>
    </row>
    <row r="1017" spans="1:19" x14ac:dyDescent="0.2">
      <c r="A1017" s="14" t="s">
        <v>356</v>
      </c>
      <c r="B1017" s="3" t="s">
        <v>4403</v>
      </c>
      <c r="C1017" s="3">
        <v>29</v>
      </c>
      <c r="D1017" s="13" t="s">
        <v>4406</v>
      </c>
      <c r="E1017" s="13" t="s">
        <v>357</v>
      </c>
      <c r="F1017" s="13" t="s">
        <v>3278</v>
      </c>
      <c r="G1017" s="3" t="s">
        <v>10</v>
      </c>
      <c r="H1017" s="12" t="s">
        <v>396</v>
      </c>
      <c r="I1017" s="15" t="s">
        <v>396</v>
      </c>
      <c r="J1017" s="44" t="s">
        <v>3278</v>
      </c>
      <c r="K1017" s="55" t="s">
        <v>3279</v>
      </c>
      <c r="L1017" s="10">
        <v>45007</v>
      </c>
      <c r="M1017" s="10">
        <v>0</v>
      </c>
      <c r="N1017" s="10">
        <v>16873</v>
      </c>
      <c r="O101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61880</v>
      </c>
      <c r="P1017" s="10">
        <v>11252</v>
      </c>
      <c r="Q1017" s="10">
        <v>0</v>
      </c>
      <c r="R1017" s="10">
        <v>4218</v>
      </c>
      <c r="S1017" s="10">
        <f>SUM(Table3[[#This Row],[2nd Apportionment A-G Access Grant Res. Code 7412, PCA 25580]:[2nd Apportionment A-G Learning Loss Mitigation Grant Res. Code 7413, PCA 25635]])</f>
        <v>15470</v>
      </c>
    </row>
    <row r="1018" spans="1:19" x14ac:dyDescent="0.2">
      <c r="A1018" s="14" t="s">
        <v>356</v>
      </c>
      <c r="B1018" s="3" t="s">
        <v>4403</v>
      </c>
      <c r="C1018" s="3">
        <v>29</v>
      </c>
      <c r="D1018" s="13" t="s">
        <v>4407</v>
      </c>
      <c r="E1018" s="13" t="s">
        <v>357</v>
      </c>
      <c r="F1018" s="13" t="s">
        <v>3280</v>
      </c>
      <c r="G1018" s="3" t="s">
        <v>10</v>
      </c>
      <c r="H1018" s="12" t="s">
        <v>396</v>
      </c>
      <c r="I1018" s="15" t="s">
        <v>396</v>
      </c>
      <c r="J1018" s="44" t="s">
        <v>3280</v>
      </c>
      <c r="K1018" s="55" t="s">
        <v>3281</v>
      </c>
      <c r="L1018" s="10">
        <v>75000</v>
      </c>
      <c r="M1018" s="10">
        <v>0</v>
      </c>
      <c r="N1018" s="10">
        <v>75000</v>
      </c>
      <c r="O101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18" s="10">
        <v>18750</v>
      </c>
      <c r="Q1018" s="10">
        <v>0</v>
      </c>
      <c r="R1018" s="10">
        <v>18750</v>
      </c>
      <c r="S1018" s="10">
        <f>SUM(Table3[[#This Row],[2nd Apportionment A-G Access Grant Res. Code 7412, PCA 25580]:[2nd Apportionment A-G Learning Loss Mitigation Grant Res. Code 7413, PCA 25635]])</f>
        <v>37500</v>
      </c>
    </row>
    <row r="1019" spans="1:19" ht="30" x14ac:dyDescent="0.2">
      <c r="A1019" s="14" t="s">
        <v>356</v>
      </c>
      <c r="B1019" s="3" t="s">
        <v>4403</v>
      </c>
      <c r="C1019" s="3">
        <v>29</v>
      </c>
      <c r="D1019" s="13" t="s">
        <v>4408</v>
      </c>
      <c r="E1019" s="13" t="s">
        <v>357</v>
      </c>
      <c r="F1019" s="13" t="s">
        <v>3278</v>
      </c>
      <c r="G1019" s="3" t="s">
        <v>3282</v>
      </c>
      <c r="H1019" s="12" t="s">
        <v>3283</v>
      </c>
      <c r="I1019" s="15" t="s">
        <v>412</v>
      </c>
      <c r="J1019" s="44" t="s">
        <v>3278</v>
      </c>
      <c r="K1019" s="55" t="s">
        <v>3284</v>
      </c>
      <c r="L1019" s="10">
        <v>0</v>
      </c>
      <c r="M1019" s="10">
        <v>27136</v>
      </c>
      <c r="N1019" s="10">
        <v>4032</v>
      </c>
      <c r="O101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31168</v>
      </c>
      <c r="P1019" s="10">
        <v>0</v>
      </c>
      <c r="Q1019" s="10">
        <v>6784</v>
      </c>
      <c r="R1019" s="10">
        <v>1008</v>
      </c>
      <c r="S1019" s="10">
        <f>SUM(Table3[[#This Row],[2nd Apportionment A-G Access Grant Res. Code 7412, PCA 25580]:[2nd Apportionment A-G Learning Loss Mitigation Grant Res. Code 7413, PCA 25635]])</f>
        <v>7792</v>
      </c>
    </row>
    <row r="1020" spans="1:19" x14ac:dyDescent="0.2">
      <c r="A1020" s="14" t="s">
        <v>356</v>
      </c>
      <c r="B1020" s="3" t="s">
        <v>4403</v>
      </c>
      <c r="C1020" s="3">
        <v>29</v>
      </c>
      <c r="D1020" s="13" t="s">
        <v>4409</v>
      </c>
      <c r="E1020" s="13" t="s">
        <v>357</v>
      </c>
      <c r="F1020" s="13" t="s">
        <v>3278</v>
      </c>
      <c r="G1020" s="3" t="s">
        <v>3285</v>
      </c>
      <c r="H1020" s="12" t="s">
        <v>3286</v>
      </c>
      <c r="I1020" s="15" t="s">
        <v>416</v>
      </c>
      <c r="J1020" s="44" t="s">
        <v>3287</v>
      </c>
      <c r="K1020" s="55" t="s">
        <v>3288</v>
      </c>
      <c r="L1020" s="10">
        <v>22362</v>
      </c>
      <c r="M1020" s="10">
        <v>0</v>
      </c>
      <c r="N1020" s="10">
        <v>8383</v>
      </c>
      <c r="O102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30745</v>
      </c>
      <c r="P1020" s="10">
        <v>5590</v>
      </c>
      <c r="Q1020" s="10">
        <v>0</v>
      </c>
      <c r="R1020" s="10">
        <v>2096</v>
      </c>
      <c r="S1020" s="10">
        <f>SUM(Table3[[#This Row],[2nd Apportionment A-G Access Grant Res. Code 7412, PCA 25580]:[2nd Apportionment A-G Learning Loss Mitigation Grant Res. Code 7413, PCA 25635]])</f>
        <v>7686</v>
      </c>
    </row>
    <row r="1021" spans="1:19" x14ac:dyDescent="0.2">
      <c r="A1021" s="14" t="s">
        <v>360</v>
      </c>
      <c r="B1021" s="3" t="s">
        <v>4410</v>
      </c>
      <c r="C1021" s="3">
        <v>58</v>
      </c>
      <c r="D1021" s="13" t="s">
        <v>4411</v>
      </c>
      <c r="E1021" s="13" t="s">
        <v>361</v>
      </c>
      <c r="F1021" s="13" t="s">
        <v>3289</v>
      </c>
      <c r="G1021" s="3" t="s">
        <v>10</v>
      </c>
      <c r="H1021" s="12" t="s">
        <v>396</v>
      </c>
      <c r="I1021" s="15" t="s">
        <v>396</v>
      </c>
      <c r="J1021" s="44" t="s">
        <v>3289</v>
      </c>
      <c r="K1021" s="55" t="s">
        <v>3290</v>
      </c>
      <c r="L1021" s="10">
        <v>75000</v>
      </c>
      <c r="M1021" s="10">
        <v>0</v>
      </c>
      <c r="N1021" s="10">
        <v>75000</v>
      </c>
      <c r="O102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21" s="10">
        <v>18750</v>
      </c>
      <c r="Q1021" s="10">
        <v>0</v>
      </c>
      <c r="R1021" s="10">
        <v>18750</v>
      </c>
      <c r="S1021" s="10">
        <f>SUM(Table3[[#This Row],[2nd Apportionment A-G Access Grant Res. Code 7412, PCA 25580]:[2nd Apportionment A-G Learning Loss Mitigation Grant Res. Code 7413, PCA 25635]])</f>
        <v>37500</v>
      </c>
    </row>
    <row r="1022" spans="1:19" x14ac:dyDescent="0.2">
      <c r="A1022" s="14" t="s">
        <v>360</v>
      </c>
      <c r="B1022" s="3" t="s">
        <v>4410</v>
      </c>
      <c r="C1022" s="3">
        <v>58</v>
      </c>
      <c r="D1022" s="13" t="s">
        <v>4412</v>
      </c>
      <c r="E1022" s="13" t="s">
        <v>361</v>
      </c>
      <c r="F1022" s="13" t="s">
        <v>3291</v>
      </c>
      <c r="G1022" s="3" t="s">
        <v>10</v>
      </c>
      <c r="H1022" s="12" t="s">
        <v>396</v>
      </c>
      <c r="I1022" s="15" t="s">
        <v>396</v>
      </c>
      <c r="J1022" s="44" t="s">
        <v>3291</v>
      </c>
      <c r="K1022" s="55" t="s">
        <v>3292</v>
      </c>
      <c r="L1022" s="10">
        <v>255037</v>
      </c>
      <c r="M1022" s="10">
        <v>0</v>
      </c>
      <c r="N1022" s="10">
        <v>95612</v>
      </c>
      <c r="O102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350649</v>
      </c>
      <c r="P1022" s="10">
        <v>63759</v>
      </c>
      <c r="Q1022" s="10">
        <v>0</v>
      </c>
      <c r="R1022" s="10">
        <v>23903</v>
      </c>
      <c r="S1022" s="10">
        <f>SUM(Table3[[#This Row],[2nd Apportionment A-G Access Grant Res. Code 7412, PCA 25580]:[2nd Apportionment A-G Learning Loss Mitigation Grant Res. Code 7413, PCA 25635]])</f>
        <v>87662</v>
      </c>
    </row>
    <row r="1023" spans="1:19" x14ac:dyDescent="0.2">
      <c r="A1023" s="14" t="s">
        <v>360</v>
      </c>
      <c r="B1023" s="3" t="s">
        <v>4410</v>
      </c>
      <c r="C1023" s="3">
        <v>58</v>
      </c>
      <c r="D1023" s="13" t="s">
        <v>4413</v>
      </c>
      <c r="E1023" s="13" t="s">
        <v>361</v>
      </c>
      <c r="F1023" s="13" t="s">
        <v>362</v>
      </c>
      <c r="G1023" s="3" t="s">
        <v>10</v>
      </c>
      <c r="H1023" s="12" t="s">
        <v>396</v>
      </c>
      <c r="I1023" s="15" t="s">
        <v>396</v>
      </c>
      <c r="J1023" s="44" t="s">
        <v>362</v>
      </c>
      <c r="K1023" s="55" t="s">
        <v>363</v>
      </c>
      <c r="L1023" s="10">
        <v>99637</v>
      </c>
      <c r="M1023" s="10">
        <v>0</v>
      </c>
      <c r="N1023" s="10">
        <v>37354</v>
      </c>
      <c r="O102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136991</v>
      </c>
      <c r="P1023" s="10">
        <v>24909</v>
      </c>
      <c r="Q1023" s="10">
        <v>0</v>
      </c>
      <c r="R1023" s="10">
        <v>9338</v>
      </c>
      <c r="S1023" s="10">
        <f>SUM(Table3[[#This Row],[2nd Apportionment A-G Access Grant Res. Code 7412, PCA 25580]:[2nd Apportionment A-G Learning Loss Mitigation Grant Res. Code 7413, PCA 25635]])</f>
        <v>34247</v>
      </c>
    </row>
    <row r="1024" spans="1:19" x14ac:dyDescent="0.2">
      <c r="A1024" s="14" t="s">
        <v>360</v>
      </c>
      <c r="B1024" s="3" t="s">
        <v>4410</v>
      </c>
      <c r="C1024" s="3">
        <v>58</v>
      </c>
      <c r="D1024" s="13" t="s">
        <v>4414</v>
      </c>
      <c r="E1024" s="13" t="s">
        <v>361</v>
      </c>
      <c r="F1024" s="13" t="s">
        <v>3293</v>
      </c>
      <c r="G1024" s="3" t="s">
        <v>10</v>
      </c>
      <c r="H1024" s="12" t="s">
        <v>396</v>
      </c>
      <c r="I1024" s="15" t="s">
        <v>396</v>
      </c>
      <c r="J1024" s="44" t="s">
        <v>3293</v>
      </c>
      <c r="K1024" s="55" t="s">
        <v>3294</v>
      </c>
      <c r="L1024" s="10">
        <v>3430973</v>
      </c>
      <c r="M1024" s="10">
        <v>0</v>
      </c>
      <c r="N1024" s="10">
        <v>1286257</v>
      </c>
      <c r="O102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4717230</v>
      </c>
      <c r="P1024" s="10">
        <v>857743</v>
      </c>
      <c r="Q1024" s="10">
        <v>0</v>
      </c>
      <c r="R1024" s="10">
        <v>321564</v>
      </c>
      <c r="S1024" s="10">
        <f>SUM(Table3[[#This Row],[2nd Apportionment A-G Access Grant Res. Code 7412, PCA 25580]:[2nd Apportionment A-G Learning Loss Mitigation Grant Res. Code 7413, PCA 25635]])</f>
        <v>1179307</v>
      </c>
    </row>
    <row r="1025" spans="1:19" x14ac:dyDescent="0.2">
      <c r="A1025" s="14" t="s">
        <v>360</v>
      </c>
      <c r="B1025" s="3" t="s">
        <v>4410</v>
      </c>
      <c r="C1025" s="3">
        <v>58</v>
      </c>
      <c r="D1025" s="13" t="s">
        <v>4415</v>
      </c>
      <c r="E1025" s="13" t="s">
        <v>361</v>
      </c>
      <c r="F1025" s="13" t="s">
        <v>364</v>
      </c>
      <c r="G1025" s="3" t="s">
        <v>10</v>
      </c>
      <c r="H1025" s="12" t="s">
        <v>396</v>
      </c>
      <c r="I1025" s="15" t="s">
        <v>396</v>
      </c>
      <c r="J1025" s="44" t="s">
        <v>364</v>
      </c>
      <c r="K1025" s="55" t="s">
        <v>365</v>
      </c>
      <c r="L1025" s="10">
        <v>458558</v>
      </c>
      <c r="M1025" s="10">
        <v>0</v>
      </c>
      <c r="N1025" s="10">
        <v>171911</v>
      </c>
      <c r="O102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630469</v>
      </c>
      <c r="P1025" s="10">
        <v>114639</v>
      </c>
      <c r="Q1025" s="10">
        <v>0</v>
      </c>
      <c r="R1025" s="10">
        <v>42978</v>
      </c>
      <c r="S1025" s="10">
        <f>SUM(Table3[[#This Row],[2nd Apportionment A-G Access Grant Res. Code 7412, PCA 25580]:[2nd Apportionment A-G Learning Loss Mitigation Grant Res. Code 7413, PCA 25635]])</f>
        <v>157617</v>
      </c>
    </row>
    <row r="1026" spans="1:19" x14ac:dyDescent="0.2">
      <c r="A1026" s="14" t="s">
        <v>360</v>
      </c>
      <c r="B1026" s="3" t="s">
        <v>4410</v>
      </c>
      <c r="C1026" s="3">
        <v>58</v>
      </c>
      <c r="D1026" s="13" t="s">
        <v>4416</v>
      </c>
      <c r="E1026" s="13" t="s">
        <v>361</v>
      </c>
      <c r="F1026" s="13" t="s">
        <v>366</v>
      </c>
      <c r="G1026" s="3" t="s">
        <v>10</v>
      </c>
      <c r="H1026" s="12" t="s">
        <v>396</v>
      </c>
      <c r="I1026" s="15" t="s">
        <v>396</v>
      </c>
      <c r="J1026" s="44" t="s">
        <v>366</v>
      </c>
      <c r="K1026" s="55" t="s">
        <v>367</v>
      </c>
      <c r="L1026" s="10">
        <v>795682</v>
      </c>
      <c r="M1026" s="10">
        <v>0</v>
      </c>
      <c r="N1026" s="10">
        <v>298298</v>
      </c>
      <c r="O102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1093980</v>
      </c>
      <c r="P1026" s="10">
        <v>198920</v>
      </c>
      <c r="Q1026" s="10">
        <v>0</v>
      </c>
      <c r="R1026" s="10">
        <v>74574</v>
      </c>
      <c r="S1026" s="10">
        <f>SUM(Table3[[#This Row],[2nd Apportionment A-G Access Grant Res. Code 7412, PCA 25580]:[2nd Apportionment A-G Learning Loss Mitigation Grant Res. Code 7413, PCA 25635]])</f>
        <v>273494</v>
      </c>
    </row>
    <row r="1027" spans="1:19" x14ac:dyDescent="0.2">
      <c r="A1027" s="14" t="s">
        <v>360</v>
      </c>
      <c r="B1027" s="3" t="s">
        <v>4410</v>
      </c>
      <c r="C1027" s="3">
        <v>58</v>
      </c>
      <c r="D1027" s="13" t="s">
        <v>4417</v>
      </c>
      <c r="E1027" s="13" t="s">
        <v>361</v>
      </c>
      <c r="F1027" s="13" t="s">
        <v>3295</v>
      </c>
      <c r="G1027" s="3" t="s">
        <v>10</v>
      </c>
      <c r="H1027" s="12" t="s">
        <v>396</v>
      </c>
      <c r="I1027" s="15" t="s">
        <v>396</v>
      </c>
      <c r="J1027" s="44" t="s">
        <v>3295</v>
      </c>
      <c r="K1027" s="55" t="s">
        <v>3296</v>
      </c>
      <c r="L1027" s="10">
        <v>414117</v>
      </c>
      <c r="M1027" s="10">
        <v>0</v>
      </c>
      <c r="N1027" s="10">
        <v>155251</v>
      </c>
      <c r="O102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569368</v>
      </c>
      <c r="P1027" s="10">
        <v>103529</v>
      </c>
      <c r="Q1027" s="10">
        <v>0</v>
      </c>
      <c r="R1027" s="10">
        <v>38813</v>
      </c>
      <c r="S1027" s="10">
        <f>SUM(Table3[[#This Row],[2nd Apportionment A-G Access Grant Res. Code 7412, PCA 25580]:[2nd Apportionment A-G Learning Loss Mitigation Grant Res. Code 7413, PCA 25635]])</f>
        <v>142342</v>
      </c>
    </row>
    <row r="1028" spans="1:19" x14ac:dyDescent="0.2">
      <c r="A1028" s="14" t="s">
        <v>360</v>
      </c>
      <c r="B1028" s="3" t="s">
        <v>4410</v>
      </c>
      <c r="C1028" s="3">
        <v>58</v>
      </c>
      <c r="D1028" s="13" t="s">
        <v>4418</v>
      </c>
      <c r="E1028" s="13" t="s">
        <v>361</v>
      </c>
      <c r="F1028" s="13" t="s">
        <v>3297</v>
      </c>
      <c r="G1028" s="3" t="s">
        <v>10</v>
      </c>
      <c r="H1028" s="12" t="s">
        <v>396</v>
      </c>
      <c r="I1028" s="15" t="s">
        <v>396</v>
      </c>
      <c r="J1028" s="44" t="s">
        <v>3297</v>
      </c>
      <c r="K1028" s="55" t="s">
        <v>3298</v>
      </c>
      <c r="L1028" s="10">
        <v>0</v>
      </c>
      <c r="M1028" s="10">
        <v>119257</v>
      </c>
      <c r="N1028" s="10">
        <v>17722</v>
      </c>
      <c r="O102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136979</v>
      </c>
      <c r="P1028" s="10">
        <v>0</v>
      </c>
      <c r="Q1028" s="10">
        <v>29814</v>
      </c>
      <c r="R1028" s="10">
        <v>4430</v>
      </c>
      <c r="S1028" s="10">
        <f>SUM(Table3[[#This Row],[2nd Apportionment A-G Access Grant Res. Code 7412, PCA 25580]:[2nd Apportionment A-G Learning Loss Mitigation Grant Res. Code 7413, PCA 25635]])</f>
        <v>34244</v>
      </c>
    </row>
    <row r="1029" spans="1:19" x14ac:dyDescent="0.2">
      <c r="A1029" s="14" t="s">
        <v>360</v>
      </c>
      <c r="B1029" s="3" t="s">
        <v>4410</v>
      </c>
      <c r="C1029" s="3">
        <v>58</v>
      </c>
      <c r="D1029" s="13" t="s">
        <v>4419</v>
      </c>
      <c r="E1029" s="13" t="s">
        <v>361</v>
      </c>
      <c r="F1029" s="13" t="s">
        <v>3299</v>
      </c>
      <c r="G1029" s="3" t="s">
        <v>10</v>
      </c>
      <c r="H1029" s="12" t="s">
        <v>396</v>
      </c>
      <c r="I1029" s="15" t="s">
        <v>396</v>
      </c>
      <c r="J1029" s="44" t="s">
        <v>3299</v>
      </c>
      <c r="K1029" s="55" t="s">
        <v>3300</v>
      </c>
      <c r="L1029" s="10">
        <v>150305</v>
      </c>
      <c r="M1029" s="10">
        <v>0</v>
      </c>
      <c r="N1029" s="10">
        <v>56349</v>
      </c>
      <c r="O102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206654</v>
      </c>
      <c r="P1029" s="10">
        <v>37576</v>
      </c>
      <c r="Q1029" s="10">
        <v>0</v>
      </c>
      <c r="R1029" s="10">
        <v>14087</v>
      </c>
      <c r="S1029" s="10">
        <f>SUM(Table3[[#This Row],[2nd Apportionment A-G Access Grant Res. Code 7412, PCA 25580]:[2nd Apportionment A-G Learning Loss Mitigation Grant Res. Code 7413, PCA 25635]])</f>
        <v>51663</v>
      </c>
    </row>
    <row r="1030" spans="1:19" x14ac:dyDescent="0.2">
      <c r="A1030" s="14" t="s">
        <v>360</v>
      </c>
      <c r="B1030" s="3" t="s">
        <v>4410</v>
      </c>
      <c r="C1030" s="3">
        <v>58</v>
      </c>
      <c r="D1030" s="13" t="s">
        <v>4420</v>
      </c>
      <c r="E1030" s="13" t="s">
        <v>361</v>
      </c>
      <c r="F1030" s="13" t="s">
        <v>3301</v>
      </c>
      <c r="G1030" s="3" t="s">
        <v>10</v>
      </c>
      <c r="H1030" s="12" t="s">
        <v>396</v>
      </c>
      <c r="I1030" s="15" t="s">
        <v>396</v>
      </c>
      <c r="J1030" s="44" t="s">
        <v>3301</v>
      </c>
      <c r="K1030" s="55" t="s">
        <v>3302</v>
      </c>
      <c r="L1030" s="10">
        <v>428270</v>
      </c>
      <c r="M1030" s="10">
        <v>0</v>
      </c>
      <c r="N1030" s="10">
        <v>160557</v>
      </c>
      <c r="O103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588827</v>
      </c>
      <c r="P1030" s="10">
        <v>107067</v>
      </c>
      <c r="Q1030" s="10">
        <v>0</v>
      </c>
      <c r="R1030" s="10">
        <v>40139</v>
      </c>
      <c r="S1030" s="10">
        <f>SUM(Table3[[#This Row],[2nd Apportionment A-G Access Grant Res. Code 7412, PCA 25580]:[2nd Apportionment A-G Learning Loss Mitigation Grant Res. Code 7413, PCA 25635]])</f>
        <v>147206</v>
      </c>
    </row>
    <row r="1031" spans="1:19" x14ac:dyDescent="0.2">
      <c r="A1031" s="14" t="s">
        <v>360</v>
      </c>
      <c r="B1031" s="3" t="s">
        <v>4410</v>
      </c>
      <c r="C1031" s="3">
        <v>58</v>
      </c>
      <c r="D1031" s="13" t="s">
        <v>4421</v>
      </c>
      <c r="E1031" s="13" t="s">
        <v>361</v>
      </c>
      <c r="F1031" s="13" t="s">
        <v>3303</v>
      </c>
      <c r="G1031" s="3" t="s">
        <v>3304</v>
      </c>
      <c r="H1031" s="12" t="s">
        <v>3305</v>
      </c>
      <c r="I1031" s="15" t="s">
        <v>416</v>
      </c>
      <c r="J1031" s="44" t="s">
        <v>3306</v>
      </c>
      <c r="K1031" s="55" t="s">
        <v>3307</v>
      </c>
      <c r="L1031" s="10">
        <v>12738</v>
      </c>
      <c r="M1031" s="10">
        <v>0</v>
      </c>
      <c r="N1031" s="10">
        <v>4775</v>
      </c>
      <c r="O103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17513</v>
      </c>
      <c r="P1031" s="10">
        <v>3184</v>
      </c>
      <c r="Q1031" s="10">
        <v>0</v>
      </c>
      <c r="R1031" s="10">
        <v>1194</v>
      </c>
      <c r="S1031" s="10">
        <f>SUM(Table3[[#This Row],[2nd Apportionment A-G Access Grant Res. Code 7412, PCA 25580]:[2nd Apportionment A-G Learning Loss Mitigation Grant Res. Code 7413, PCA 25635]])</f>
        <v>4378</v>
      </c>
    </row>
    <row r="1032" spans="1:19" x14ac:dyDescent="0.2">
      <c r="A1032" s="14" t="s">
        <v>360</v>
      </c>
      <c r="B1032" s="3" t="s">
        <v>4410</v>
      </c>
      <c r="C1032" s="3">
        <v>58</v>
      </c>
      <c r="D1032" s="13" t="s">
        <v>4422</v>
      </c>
      <c r="E1032" s="13" t="s">
        <v>361</v>
      </c>
      <c r="F1032" s="13" t="s">
        <v>362</v>
      </c>
      <c r="G1032" s="3" t="s">
        <v>3308</v>
      </c>
      <c r="H1032" s="12" t="s">
        <v>3309</v>
      </c>
      <c r="I1032" s="15" t="s">
        <v>416</v>
      </c>
      <c r="J1032" s="44" t="s">
        <v>3310</v>
      </c>
      <c r="K1032" s="55" t="s">
        <v>3311</v>
      </c>
      <c r="L1032" s="10">
        <v>2548</v>
      </c>
      <c r="M1032" s="10">
        <v>0</v>
      </c>
      <c r="N1032" s="10">
        <v>955</v>
      </c>
      <c r="O103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3503</v>
      </c>
      <c r="P1032" s="10">
        <v>637</v>
      </c>
      <c r="Q1032" s="10">
        <v>0</v>
      </c>
      <c r="R1032" s="10">
        <v>239</v>
      </c>
      <c r="S1032" s="10">
        <f>SUM(Table3[[#This Row],[2nd Apportionment A-G Access Grant Res. Code 7412, PCA 25580]:[2nd Apportionment A-G Learning Loss Mitigation Grant Res. Code 7413, PCA 25635]])</f>
        <v>876</v>
      </c>
    </row>
    <row r="1033" spans="1:19" x14ac:dyDescent="0.2">
      <c r="A1033" s="14" t="s">
        <v>360</v>
      </c>
      <c r="B1033" s="3" t="s">
        <v>4410</v>
      </c>
      <c r="C1033" s="3">
        <v>58</v>
      </c>
      <c r="D1033" s="13" t="s">
        <v>4423</v>
      </c>
      <c r="E1033" s="13" t="s">
        <v>361</v>
      </c>
      <c r="F1033" s="13" t="s">
        <v>3289</v>
      </c>
      <c r="G1033" s="3" t="s">
        <v>3312</v>
      </c>
      <c r="H1033" s="12" t="s">
        <v>3313</v>
      </c>
      <c r="I1033" s="15" t="s">
        <v>416</v>
      </c>
      <c r="J1033" s="44" t="s">
        <v>3314</v>
      </c>
      <c r="K1033" s="55" t="s">
        <v>3315</v>
      </c>
      <c r="L1033" s="10">
        <v>322972</v>
      </c>
      <c r="M1033" s="10">
        <v>0</v>
      </c>
      <c r="N1033" s="10">
        <v>121081</v>
      </c>
      <c r="O103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444053</v>
      </c>
      <c r="P1033" s="10">
        <v>80743</v>
      </c>
      <c r="Q1033" s="10">
        <v>0</v>
      </c>
      <c r="R1033" s="10">
        <v>30270</v>
      </c>
      <c r="S1033" s="10">
        <f>SUM(Table3[[#This Row],[2nd Apportionment A-G Access Grant Res. Code 7412, PCA 25580]:[2nd Apportionment A-G Learning Loss Mitigation Grant Res. Code 7413, PCA 25635]])</f>
        <v>111013</v>
      </c>
    </row>
    <row r="1034" spans="1:19" ht="30" x14ac:dyDescent="0.2">
      <c r="A1034" s="14" t="s">
        <v>360</v>
      </c>
      <c r="B1034" s="3" t="s">
        <v>4410</v>
      </c>
      <c r="C1034" s="3">
        <v>58</v>
      </c>
      <c r="D1034" s="13" t="s">
        <v>4424</v>
      </c>
      <c r="E1034" s="13" t="s">
        <v>361</v>
      </c>
      <c r="F1034" s="13" t="s">
        <v>3293</v>
      </c>
      <c r="G1034" s="3" t="s">
        <v>3316</v>
      </c>
      <c r="H1034" s="12" t="s">
        <v>3317</v>
      </c>
      <c r="I1034" s="15" t="s">
        <v>416</v>
      </c>
      <c r="J1034" s="44" t="s">
        <v>3318</v>
      </c>
      <c r="K1034" s="55" t="s">
        <v>3319</v>
      </c>
      <c r="L1034" s="10">
        <v>23777</v>
      </c>
      <c r="M1034" s="10">
        <v>0</v>
      </c>
      <c r="N1034" s="10">
        <v>8914</v>
      </c>
      <c r="O103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32691</v>
      </c>
      <c r="P1034" s="10">
        <v>5944</v>
      </c>
      <c r="Q1034" s="10">
        <v>0</v>
      </c>
      <c r="R1034" s="10">
        <v>2228</v>
      </c>
      <c r="S1034" s="10">
        <f>SUM(Table3[[#This Row],[2nd Apportionment A-G Access Grant Res. Code 7412, PCA 25580]:[2nd Apportionment A-G Learning Loss Mitigation Grant Res. Code 7413, PCA 25635]])</f>
        <v>8172</v>
      </c>
    </row>
    <row r="1035" spans="1:19" x14ac:dyDescent="0.2">
      <c r="A1035" s="14" t="s">
        <v>360</v>
      </c>
      <c r="B1035" s="3" t="s">
        <v>4410</v>
      </c>
      <c r="C1035" s="3">
        <v>58</v>
      </c>
      <c r="D1035" s="13" t="s">
        <v>4425</v>
      </c>
      <c r="E1035" s="13" t="s">
        <v>361</v>
      </c>
      <c r="F1035" s="13" t="s">
        <v>3299</v>
      </c>
      <c r="G1035" s="3" t="s">
        <v>3320</v>
      </c>
      <c r="H1035" s="12" t="s">
        <v>3321</v>
      </c>
      <c r="I1035" s="15" t="s">
        <v>416</v>
      </c>
      <c r="J1035" s="44" t="s">
        <v>3322</v>
      </c>
      <c r="K1035" s="55" t="s">
        <v>3323</v>
      </c>
      <c r="L1035" s="10">
        <v>6793</v>
      </c>
      <c r="M1035" s="10">
        <v>0</v>
      </c>
      <c r="N1035" s="10">
        <v>2547</v>
      </c>
      <c r="O103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9340</v>
      </c>
      <c r="P1035" s="10">
        <v>1698</v>
      </c>
      <c r="Q1035" s="10">
        <v>0</v>
      </c>
      <c r="R1035" s="10">
        <v>637</v>
      </c>
      <c r="S1035" s="10">
        <f>SUM(Table3[[#This Row],[2nd Apportionment A-G Access Grant Res. Code 7412, PCA 25580]:[2nd Apportionment A-G Learning Loss Mitigation Grant Res. Code 7413, PCA 25635]])</f>
        <v>2335</v>
      </c>
    </row>
    <row r="1036" spans="1:19" x14ac:dyDescent="0.2">
      <c r="A1036" s="14" t="s">
        <v>360</v>
      </c>
      <c r="B1036" s="3" t="s">
        <v>4410</v>
      </c>
      <c r="C1036" s="3">
        <v>58</v>
      </c>
      <c r="D1036" s="13" t="s">
        <v>4426</v>
      </c>
      <c r="E1036" s="13" t="s">
        <v>361</v>
      </c>
      <c r="F1036" s="13" t="s">
        <v>3289</v>
      </c>
      <c r="G1036" s="3" t="s">
        <v>3324</v>
      </c>
      <c r="H1036" s="12" t="s">
        <v>3325</v>
      </c>
      <c r="I1036" s="15" t="s">
        <v>416</v>
      </c>
      <c r="J1036" s="44" t="s">
        <v>3326</v>
      </c>
      <c r="K1036" s="55" t="s">
        <v>3327</v>
      </c>
      <c r="L1036" s="10">
        <v>13021</v>
      </c>
      <c r="M1036" s="10">
        <v>0</v>
      </c>
      <c r="N1036" s="10">
        <v>4881</v>
      </c>
      <c r="O103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17902</v>
      </c>
      <c r="P1036" s="10">
        <v>3255</v>
      </c>
      <c r="Q1036" s="10">
        <v>0</v>
      </c>
      <c r="R1036" s="10">
        <v>1220</v>
      </c>
      <c r="S1036" s="10">
        <f>SUM(Table3[[#This Row],[2nd Apportionment A-G Access Grant Res. Code 7412, PCA 25580]:[2nd Apportionment A-G Learning Loss Mitigation Grant Res. Code 7413, PCA 25635]])</f>
        <v>4475</v>
      </c>
    </row>
    <row r="1037" spans="1:19" x14ac:dyDescent="0.2">
      <c r="A1037" s="14" t="s">
        <v>360</v>
      </c>
      <c r="B1037" s="3" t="s">
        <v>4410</v>
      </c>
      <c r="C1037" s="3">
        <v>58</v>
      </c>
      <c r="D1037" s="13" t="s">
        <v>4427</v>
      </c>
      <c r="E1037" s="13" t="s">
        <v>361</v>
      </c>
      <c r="F1037" s="13" t="s">
        <v>3328</v>
      </c>
      <c r="G1037" s="3" t="s">
        <v>3329</v>
      </c>
      <c r="H1037" s="12" t="s">
        <v>3330</v>
      </c>
      <c r="I1037" s="15" t="s">
        <v>416</v>
      </c>
      <c r="J1037" s="44" t="s">
        <v>3331</v>
      </c>
      <c r="K1037" s="55" t="s">
        <v>3332</v>
      </c>
      <c r="L1037" s="10">
        <v>75000</v>
      </c>
      <c r="M1037" s="10">
        <v>0</v>
      </c>
      <c r="N1037" s="10">
        <v>75000</v>
      </c>
      <c r="O103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37" s="10">
        <v>18750</v>
      </c>
      <c r="Q1037" s="10">
        <v>0</v>
      </c>
      <c r="R1037" s="10">
        <v>18750</v>
      </c>
      <c r="S1037" s="10">
        <f>SUM(Table3[[#This Row],[2nd Apportionment A-G Access Grant Res. Code 7412, PCA 25580]:[2nd Apportionment A-G Learning Loss Mitigation Grant Res. Code 7413, PCA 25635]])</f>
        <v>37500</v>
      </c>
    </row>
    <row r="1038" spans="1:19" x14ac:dyDescent="0.2">
      <c r="A1038" s="14" t="s">
        <v>368</v>
      </c>
      <c r="B1038" s="3" t="s">
        <v>369</v>
      </c>
      <c r="C1038" s="3">
        <v>1</v>
      </c>
      <c r="D1038" s="13" t="s">
        <v>4428</v>
      </c>
      <c r="E1038" s="13" t="s">
        <v>370</v>
      </c>
      <c r="F1038" s="13" t="s">
        <v>3333</v>
      </c>
      <c r="G1038" s="3" t="s">
        <v>10</v>
      </c>
      <c r="H1038" s="12" t="s">
        <v>396</v>
      </c>
      <c r="I1038" s="15" t="s">
        <v>396</v>
      </c>
      <c r="J1038" s="44" t="s">
        <v>3333</v>
      </c>
      <c r="K1038" s="55" t="s">
        <v>3334</v>
      </c>
      <c r="L1038" s="10">
        <v>75000</v>
      </c>
      <c r="M1038" s="10">
        <v>0</v>
      </c>
      <c r="N1038" s="10">
        <v>75000</v>
      </c>
      <c r="O103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38" s="10">
        <v>18750</v>
      </c>
      <c r="Q1038" s="10">
        <v>0</v>
      </c>
      <c r="R1038" s="10">
        <v>18750</v>
      </c>
      <c r="S1038" s="10">
        <f>SUM(Table3[[#This Row],[2nd Apportionment A-G Access Grant Res. Code 7412, PCA 25580]:[2nd Apportionment A-G Learning Loss Mitigation Grant Res. Code 7413, PCA 25635]])</f>
        <v>37500</v>
      </c>
    </row>
    <row r="1039" spans="1:19" x14ac:dyDescent="0.2">
      <c r="A1039" s="14" t="s">
        <v>368</v>
      </c>
      <c r="B1039" s="3" t="s">
        <v>369</v>
      </c>
      <c r="C1039" s="3">
        <v>1</v>
      </c>
      <c r="D1039" s="13" t="s">
        <v>4429</v>
      </c>
      <c r="E1039" s="13" t="s">
        <v>370</v>
      </c>
      <c r="F1039" s="13" t="s">
        <v>371</v>
      </c>
      <c r="G1039" s="3" t="s">
        <v>10</v>
      </c>
      <c r="H1039" s="12" t="s">
        <v>396</v>
      </c>
      <c r="I1039" s="15" t="s">
        <v>396</v>
      </c>
      <c r="J1039" s="44" t="s">
        <v>371</v>
      </c>
      <c r="K1039" s="55" t="s">
        <v>372</v>
      </c>
      <c r="L1039" s="10">
        <v>0</v>
      </c>
      <c r="M1039" s="10">
        <v>374197</v>
      </c>
      <c r="N1039" s="10">
        <v>55606</v>
      </c>
      <c r="O103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429803</v>
      </c>
      <c r="P1039" s="10">
        <v>0</v>
      </c>
      <c r="Q1039" s="10">
        <v>93549</v>
      </c>
      <c r="R1039" s="10">
        <v>13901</v>
      </c>
      <c r="S1039" s="10">
        <f>SUM(Table3[[#This Row],[2nd Apportionment A-G Access Grant Res. Code 7412, PCA 25580]:[2nd Apportionment A-G Learning Loss Mitigation Grant Res. Code 7413, PCA 25635]])</f>
        <v>107450</v>
      </c>
    </row>
    <row r="1040" spans="1:19" x14ac:dyDescent="0.2">
      <c r="A1040" s="14" t="s">
        <v>368</v>
      </c>
      <c r="B1040" s="3" t="s">
        <v>369</v>
      </c>
      <c r="C1040" s="3">
        <v>1</v>
      </c>
      <c r="D1040" s="13" t="s">
        <v>4430</v>
      </c>
      <c r="E1040" s="13" t="s">
        <v>370</v>
      </c>
      <c r="F1040" s="13" t="s">
        <v>373</v>
      </c>
      <c r="G1040" s="3" t="s">
        <v>10</v>
      </c>
      <c r="H1040" s="12" t="s">
        <v>396</v>
      </c>
      <c r="I1040" s="15" t="s">
        <v>396</v>
      </c>
      <c r="J1040" s="44" t="s">
        <v>373</v>
      </c>
      <c r="K1040" s="55" t="s">
        <v>374</v>
      </c>
      <c r="L1040" s="10">
        <v>75000</v>
      </c>
      <c r="M1040" s="10">
        <v>0</v>
      </c>
      <c r="N1040" s="10">
        <v>75000</v>
      </c>
      <c r="O104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40" s="10">
        <v>18750</v>
      </c>
      <c r="Q1040" s="10">
        <v>0</v>
      </c>
      <c r="R1040" s="10">
        <v>18750</v>
      </c>
      <c r="S1040" s="10">
        <f>SUM(Table3[[#This Row],[2nd Apportionment A-G Access Grant Res. Code 7412, PCA 25580]:[2nd Apportionment A-G Learning Loss Mitigation Grant Res. Code 7413, PCA 25635]])</f>
        <v>37500</v>
      </c>
    </row>
    <row r="1041" spans="1:19" x14ac:dyDescent="0.2">
      <c r="A1041" s="14" t="s">
        <v>368</v>
      </c>
      <c r="B1041" s="3" t="s">
        <v>369</v>
      </c>
      <c r="C1041" s="3">
        <v>1</v>
      </c>
      <c r="D1041" s="13" t="s">
        <v>4431</v>
      </c>
      <c r="E1041" s="13" t="s">
        <v>370</v>
      </c>
      <c r="F1041" s="13" t="s">
        <v>375</v>
      </c>
      <c r="G1041" s="3" t="s">
        <v>10</v>
      </c>
      <c r="H1041" s="12" t="s">
        <v>396</v>
      </c>
      <c r="I1041" s="15" t="s">
        <v>396</v>
      </c>
      <c r="J1041" s="44" t="s">
        <v>375</v>
      </c>
      <c r="K1041" s="55" t="s">
        <v>376</v>
      </c>
      <c r="L1041" s="10">
        <v>428553</v>
      </c>
      <c r="M1041" s="10">
        <v>0</v>
      </c>
      <c r="N1041" s="10">
        <v>160663</v>
      </c>
      <c r="O104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589216</v>
      </c>
      <c r="P1041" s="10">
        <v>107138</v>
      </c>
      <c r="Q1041" s="10">
        <v>0</v>
      </c>
      <c r="R1041" s="10">
        <v>40166</v>
      </c>
      <c r="S1041" s="10">
        <f>SUM(Table3[[#This Row],[2nd Apportionment A-G Access Grant Res. Code 7412, PCA 25580]:[2nd Apportionment A-G Learning Loss Mitigation Grant Res. Code 7413, PCA 25635]])</f>
        <v>147304</v>
      </c>
    </row>
    <row r="1042" spans="1:19" x14ac:dyDescent="0.2">
      <c r="A1042" s="14" t="s">
        <v>368</v>
      </c>
      <c r="B1042" s="3" t="s">
        <v>369</v>
      </c>
      <c r="C1042" s="3">
        <v>1</v>
      </c>
      <c r="D1042" s="13" t="s">
        <v>4432</v>
      </c>
      <c r="E1042" s="13" t="s">
        <v>370</v>
      </c>
      <c r="F1042" s="13" t="s">
        <v>377</v>
      </c>
      <c r="G1042" s="3" t="s">
        <v>10</v>
      </c>
      <c r="H1042" s="12" t="s">
        <v>396</v>
      </c>
      <c r="I1042" s="15" t="s">
        <v>396</v>
      </c>
      <c r="J1042" s="44" t="s">
        <v>377</v>
      </c>
      <c r="K1042" s="55" t="s">
        <v>378</v>
      </c>
      <c r="L1042" s="10">
        <v>88032</v>
      </c>
      <c r="M1042" s="10">
        <v>0</v>
      </c>
      <c r="N1042" s="10">
        <v>75000</v>
      </c>
      <c r="O1042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163032</v>
      </c>
      <c r="P1042" s="10">
        <v>22008</v>
      </c>
      <c r="Q1042" s="10">
        <v>0</v>
      </c>
      <c r="R1042" s="10">
        <v>18750</v>
      </c>
      <c r="S1042" s="10">
        <f>SUM(Table3[[#This Row],[2nd Apportionment A-G Access Grant Res. Code 7412, PCA 25580]:[2nd Apportionment A-G Learning Loss Mitigation Grant Res. Code 7413, PCA 25635]])</f>
        <v>40758</v>
      </c>
    </row>
    <row r="1043" spans="1:19" x14ac:dyDescent="0.2">
      <c r="A1043" s="14" t="s">
        <v>368</v>
      </c>
      <c r="B1043" s="3" t="s">
        <v>369</v>
      </c>
      <c r="C1043" s="3">
        <v>1</v>
      </c>
      <c r="D1043" s="13" t="s">
        <v>4433</v>
      </c>
      <c r="E1043" s="13" t="s">
        <v>370</v>
      </c>
      <c r="F1043" s="13" t="s">
        <v>3335</v>
      </c>
      <c r="G1043" s="3" t="s">
        <v>10</v>
      </c>
      <c r="H1043" s="12" t="s">
        <v>396</v>
      </c>
      <c r="I1043" s="15" t="s">
        <v>396</v>
      </c>
      <c r="J1043" s="44" t="s">
        <v>3335</v>
      </c>
      <c r="K1043" s="55" t="s">
        <v>3336</v>
      </c>
      <c r="L1043" s="10">
        <v>446669</v>
      </c>
      <c r="M1043" s="10">
        <v>0</v>
      </c>
      <c r="N1043" s="10">
        <v>167454</v>
      </c>
      <c r="O1043" s="10">
        <f>SUM(Table3[[#This Row],[Revised Allocation Amount for the 
A–G Access Grant
$283.06 Per 
Grades 9-12 UPC
Res. Code 7412]:[Revised Allocation Amount for the 
A–G Learning Loss Mitigation Grant 
$106.12 Per
Grades 9-12 UPC
Res. Code 7413]])</f>
        <v>614123</v>
      </c>
      <c r="P1043" s="10">
        <v>111667</v>
      </c>
      <c r="Q1043" s="10">
        <v>0</v>
      </c>
      <c r="R1043" s="10">
        <v>41863</v>
      </c>
      <c r="S1043" s="10">
        <f>SUM(Table3[[#This Row],[2nd Apportionment A-G Access Grant Res. Code 7412, PCA 25580]:[2nd Apportionment A-G Learning Loss Mitigation Grant Res. Code 7413, PCA 25635]])</f>
        <v>153530</v>
      </c>
    </row>
    <row r="1044" spans="1:19" x14ac:dyDescent="0.2">
      <c r="A1044" s="14" t="s">
        <v>368</v>
      </c>
      <c r="B1044" s="3" t="s">
        <v>369</v>
      </c>
      <c r="C1044" s="3">
        <v>1</v>
      </c>
      <c r="D1044" s="13" t="s">
        <v>4434</v>
      </c>
      <c r="E1044" s="13" t="s">
        <v>370</v>
      </c>
      <c r="F1044" s="13" t="s">
        <v>375</v>
      </c>
      <c r="G1044" s="3" t="s">
        <v>3337</v>
      </c>
      <c r="H1044" s="12" t="s">
        <v>3338</v>
      </c>
      <c r="I1044" s="15" t="s">
        <v>412</v>
      </c>
      <c r="J1044" s="44" t="s">
        <v>375</v>
      </c>
      <c r="K1044" s="55" t="s">
        <v>3339</v>
      </c>
      <c r="L1044" s="10">
        <v>75000</v>
      </c>
      <c r="M1044" s="10">
        <v>0</v>
      </c>
      <c r="N1044" s="10">
        <v>75000</v>
      </c>
      <c r="O1044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44" s="10">
        <v>18750</v>
      </c>
      <c r="Q1044" s="10">
        <v>0</v>
      </c>
      <c r="R1044" s="10">
        <v>18750</v>
      </c>
      <c r="S1044" s="10">
        <f>SUM(Table3[[#This Row],[2nd Apportionment A-G Access Grant Res. Code 7412, PCA 25580]:[2nd Apportionment A-G Learning Loss Mitigation Grant Res. Code 7413, PCA 25635]])</f>
        <v>37500</v>
      </c>
    </row>
    <row r="1045" spans="1:19" x14ac:dyDescent="0.2">
      <c r="A1045" s="14" t="s">
        <v>368</v>
      </c>
      <c r="B1045" s="3" t="s">
        <v>369</v>
      </c>
      <c r="C1045" s="3">
        <v>1</v>
      </c>
      <c r="D1045" s="13" t="s">
        <v>4435</v>
      </c>
      <c r="E1045" s="13" t="s">
        <v>370</v>
      </c>
      <c r="F1045" s="13" t="s">
        <v>371</v>
      </c>
      <c r="G1045" s="3" t="s">
        <v>3340</v>
      </c>
      <c r="H1045" s="12" t="s">
        <v>3341</v>
      </c>
      <c r="I1045" s="15" t="s">
        <v>412</v>
      </c>
      <c r="J1045" s="44" t="s">
        <v>371</v>
      </c>
      <c r="K1045" s="55" t="s">
        <v>3342</v>
      </c>
      <c r="L1045" s="10">
        <v>0</v>
      </c>
      <c r="M1045" s="10">
        <v>44275</v>
      </c>
      <c r="N1045" s="10">
        <v>6579</v>
      </c>
      <c r="O1045" s="10">
        <f>SUM(Table3[[#This Row],[Revised Allocation Amount for the 
A–G Access Grant
$283.06 Per 
Grades 9-12 UPC
Res. Code 7412]:[Revised Allocation Amount for the 
A–G Learning Loss Mitigation Grant 
$106.12 Per
Grades 9-12 UPC
Res. Code 7413]])</f>
        <v>50854</v>
      </c>
      <c r="P1045" s="10">
        <v>0</v>
      </c>
      <c r="Q1045" s="10">
        <v>11069</v>
      </c>
      <c r="R1045" s="10">
        <v>1645</v>
      </c>
      <c r="S1045" s="10">
        <f>SUM(Table3[[#This Row],[2nd Apportionment A-G Access Grant Res. Code 7412, PCA 25580]:[2nd Apportionment A-G Learning Loss Mitigation Grant Res. Code 7413, PCA 25635]])</f>
        <v>12714</v>
      </c>
    </row>
    <row r="1046" spans="1:19" x14ac:dyDescent="0.2">
      <c r="A1046" s="14" t="s">
        <v>368</v>
      </c>
      <c r="B1046" s="3" t="s">
        <v>369</v>
      </c>
      <c r="C1046" s="3">
        <v>1</v>
      </c>
      <c r="D1046" s="13" t="s">
        <v>4436</v>
      </c>
      <c r="E1046" s="13" t="s">
        <v>370</v>
      </c>
      <c r="F1046" s="13" t="s">
        <v>377</v>
      </c>
      <c r="G1046" s="3" t="s">
        <v>3343</v>
      </c>
      <c r="H1046" s="12" t="s">
        <v>3344</v>
      </c>
      <c r="I1046" s="15" t="s">
        <v>416</v>
      </c>
      <c r="J1046" s="44" t="s">
        <v>3345</v>
      </c>
      <c r="K1046" s="55" t="s">
        <v>3346</v>
      </c>
      <c r="L1046" s="10">
        <v>11039</v>
      </c>
      <c r="M1046" s="10">
        <v>0</v>
      </c>
      <c r="N1046" s="10">
        <v>4139</v>
      </c>
      <c r="O1046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15178</v>
      </c>
      <c r="P1046" s="10">
        <v>2760</v>
      </c>
      <c r="Q1046" s="10">
        <v>0</v>
      </c>
      <c r="R1046" s="10">
        <v>1035</v>
      </c>
      <c r="S1046" s="10">
        <f>SUM(Table3[[#This Row],[2nd Apportionment A-G Access Grant Res. Code 7412, PCA 25580]:[2nd Apportionment A-G Learning Loss Mitigation Grant Res. Code 7413, PCA 25635]])</f>
        <v>3795</v>
      </c>
    </row>
    <row r="1047" spans="1:19" x14ac:dyDescent="0.2">
      <c r="A1047" s="14" t="s">
        <v>379</v>
      </c>
      <c r="B1047" s="3" t="s">
        <v>380</v>
      </c>
      <c r="C1047" s="3">
        <v>2</v>
      </c>
      <c r="D1047" s="13" t="s">
        <v>4437</v>
      </c>
      <c r="E1047" s="13" t="s">
        <v>381</v>
      </c>
      <c r="F1047" s="13" t="s">
        <v>3347</v>
      </c>
      <c r="G1047" s="3" t="s">
        <v>10</v>
      </c>
      <c r="H1047" s="12" t="s">
        <v>396</v>
      </c>
      <c r="I1047" s="15" t="s">
        <v>396</v>
      </c>
      <c r="J1047" s="44" t="s">
        <v>3347</v>
      </c>
      <c r="K1047" s="55" t="s">
        <v>3348</v>
      </c>
      <c r="L1047" s="10">
        <v>75000</v>
      </c>
      <c r="M1047" s="10">
        <v>0</v>
      </c>
      <c r="N1047" s="10">
        <v>75000</v>
      </c>
      <c r="O1047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47" s="10">
        <v>18750</v>
      </c>
      <c r="Q1047" s="10">
        <v>0</v>
      </c>
      <c r="R1047" s="10">
        <v>18750</v>
      </c>
      <c r="S1047" s="10">
        <f>SUM(Table3[[#This Row],[2nd Apportionment A-G Access Grant Res. Code 7412, PCA 25580]:[2nd Apportionment A-G Learning Loss Mitigation Grant Res. Code 7413, PCA 25635]])</f>
        <v>37500</v>
      </c>
    </row>
    <row r="1048" spans="1:19" x14ac:dyDescent="0.2">
      <c r="A1048" s="14" t="s">
        <v>379</v>
      </c>
      <c r="B1048" s="3" t="s">
        <v>380</v>
      </c>
      <c r="C1048" s="3">
        <v>2</v>
      </c>
      <c r="D1048" s="13" t="s">
        <v>4438</v>
      </c>
      <c r="E1048" s="13" t="s">
        <v>381</v>
      </c>
      <c r="F1048" s="13" t="s">
        <v>3349</v>
      </c>
      <c r="G1048" s="3" t="s">
        <v>10</v>
      </c>
      <c r="H1048" s="12" t="s">
        <v>396</v>
      </c>
      <c r="I1048" s="15" t="s">
        <v>396</v>
      </c>
      <c r="J1048" s="44" t="s">
        <v>3349</v>
      </c>
      <c r="K1048" s="55" t="s">
        <v>3350</v>
      </c>
      <c r="L1048" s="10">
        <v>512339</v>
      </c>
      <c r="M1048" s="10">
        <v>0</v>
      </c>
      <c r="N1048" s="10">
        <v>192074</v>
      </c>
      <c r="O1048" s="10">
        <f>SUM(Table3[[#This Row],[Revised Allocation Amount for the 
A–G Access Grant
$283.06 Per 
Grades 9-12 UPC
Res. Code 7412]:[Revised Allocation Amount for the 
A–G Learning Loss Mitigation Grant 
$106.12 Per
Grades 9-12 UPC
Res. Code 7413]])</f>
        <v>704413</v>
      </c>
      <c r="P1048" s="10">
        <v>128085</v>
      </c>
      <c r="Q1048" s="10">
        <v>0</v>
      </c>
      <c r="R1048" s="10">
        <v>48018</v>
      </c>
      <c r="S1048" s="10">
        <f>SUM(Table3[[#This Row],[2nd Apportionment A-G Access Grant Res. Code 7412, PCA 25580]:[2nd Apportionment A-G Learning Loss Mitigation Grant Res. Code 7413, PCA 25635]])</f>
        <v>176103</v>
      </c>
    </row>
    <row r="1049" spans="1:19" x14ac:dyDescent="0.2">
      <c r="A1049" s="14" t="s">
        <v>379</v>
      </c>
      <c r="B1049" s="3" t="s">
        <v>380</v>
      </c>
      <c r="C1049" s="3">
        <v>2</v>
      </c>
      <c r="D1049" s="13" t="s">
        <v>4439</v>
      </c>
      <c r="E1049" s="13" t="s">
        <v>381</v>
      </c>
      <c r="F1049" s="13" t="s">
        <v>3351</v>
      </c>
      <c r="G1049" s="3" t="s">
        <v>10</v>
      </c>
      <c r="H1049" s="12" t="s">
        <v>396</v>
      </c>
      <c r="I1049" s="15" t="s">
        <v>396</v>
      </c>
      <c r="J1049" s="44" t="s">
        <v>3351</v>
      </c>
      <c r="K1049" s="55" t="s">
        <v>3352</v>
      </c>
      <c r="L1049" s="10">
        <v>135020</v>
      </c>
      <c r="M1049" s="10">
        <v>0</v>
      </c>
      <c r="N1049" s="10">
        <v>50618</v>
      </c>
      <c r="O1049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185638</v>
      </c>
      <c r="P1049" s="10">
        <v>33755</v>
      </c>
      <c r="Q1049" s="10">
        <v>0</v>
      </c>
      <c r="R1049" s="10">
        <v>12654</v>
      </c>
      <c r="S1049" s="10">
        <f>SUM(Table3[[#This Row],[2nd Apportionment A-G Access Grant Res. Code 7412, PCA 25580]:[2nd Apportionment A-G Learning Loss Mitigation Grant Res. Code 7413, PCA 25635]])</f>
        <v>46409</v>
      </c>
    </row>
    <row r="1050" spans="1:19" x14ac:dyDescent="0.2">
      <c r="A1050" s="14" t="s">
        <v>379</v>
      </c>
      <c r="B1050" s="3" t="s">
        <v>380</v>
      </c>
      <c r="C1050" s="3">
        <v>2</v>
      </c>
      <c r="D1050" s="13" t="s">
        <v>4440</v>
      </c>
      <c r="E1050" s="13" t="s">
        <v>381</v>
      </c>
      <c r="F1050" s="13" t="s">
        <v>3347</v>
      </c>
      <c r="G1050" s="3" t="s">
        <v>3353</v>
      </c>
      <c r="H1050" s="12" t="s">
        <v>3354</v>
      </c>
      <c r="I1050" s="15" t="s">
        <v>412</v>
      </c>
      <c r="J1050" s="44" t="s">
        <v>3347</v>
      </c>
      <c r="K1050" s="55" t="s">
        <v>3355</v>
      </c>
      <c r="L1050" s="10">
        <v>75000</v>
      </c>
      <c r="M1050" s="10">
        <v>0</v>
      </c>
      <c r="N1050" s="10">
        <v>75000</v>
      </c>
      <c r="O1050" s="10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50" s="10">
        <v>18750</v>
      </c>
      <c r="Q1050" s="10">
        <v>0</v>
      </c>
      <c r="R1050" s="10">
        <v>18750</v>
      </c>
      <c r="S1050" s="10">
        <f>SUM(Table3[[#This Row],[2nd Apportionment A-G Access Grant Res. Code 7412, PCA 25580]:[2nd Apportionment A-G Learning Loss Mitigation Grant Res. Code 7413, PCA 25635]])</f>
        <v>37500</v>
      </c>
    </row>
    <row r="1051" spans="1:19" x14ac:dyDescent="0.2">
      <c r="A1051" s="14" t="s">
        <v>379</v>
      </c>
      <c r="B1051" s="3" t="s">
        <v>380</v>
      </c>
      <c r="C1051" s="3">
        <v>2</v>
      </c>
      <c r="D1051" s="13" t="s">
        <v>4441</v>
      </c>
      <c r="E1051" s="13" t="s">
        <v>381</v>
      </c>
      <c r="F1051" s="13" t="s">
        <v>3356</v>
      </c>
      <c r="G1051" s="3" t="s">
        <v>3357</v>
      </c>
      <c r="H1051" s="12" t="s">
        <v>3358</v>
      </c>
      <c r="I1051" s="15" t="s">
        <v>416</v>
      </c>
      <c r="J1051" s="44" t="s">
        <v>3359</v>
      </c>
      <c r="K1051" s="55" t="s">
        <v>3360</v>
      </c>
      <c r="L1051" s="10">
        <v>26325</v>
      </c>
      <c r="M1051" s="10">
        <v>0</v>
      </c>
      <c r="N1051" s="10">
        <v>9869</v>
      </c>
      <c r="O1051" s="10">
        <f>SUM(Table3[[#This Row],[Revised Allocation Amount for the 
A–G Access Grant
$283.06 Per 
Grades 9-12 UPC
Res. Code 7412]:[Revised Allocation Amount for the 
A–G Learning Loss Mitigation Grant 
$106.12 Per
Grades 9-12 UPC
Res. Code 7413]])</f>
        <v>36194</v>
      </c>
      <c r="P1051" s="10">
        <v>6581</v>
      </c>
      <c r="Q1051" s="10">
        <v>0</v>
      </c>
      <c r="R1051" s="10">
        <v>2467</v>
      </c>
      <c r="S1051" s="10">
        <f>SUM(Table3[[#This Row],[2nd Apportionment A-G Access Grant Res. Code 7412, PCA 25580]:[2nd Apportionment A-G Learning Loss Mitigation Grant Res. Code 7413, PCA 25635]])</f>
        <v>9048</v>
      </c>
    </row>
    <row r="1052" spans="1:19" x14ac:dyDescent="0.2">
      <c r="A1052" s="9" t="s">
        <v>379</v>
      </c>
      <c r="B1052" s="8" t="s">
        <v>380</v>
      </c>
      <c r="C1052" s="8">
        <v>2</v>
      </c>
      <c r="D1052" s="34" t="s">
        <v>4442</v>
      </c>
      <c r="E1052" s="34" t="s">
        <v>381</v>
      </c>
      <c r="F1052" s="34" t="s">
        <v>3349</v>
      </c>
      <c r="G1052" s="8" t="s">
        <v>3361</v>
      </c>
      <c r="H1052" s="35" t="s">
        <v>3362</v>
      </c>
      <c r="I1052" s="16" t="s">
        <v>412</v>
      </c>
      <c r="J1052" s="45" t="s">
        <v>3349</v>
      </c>
      <c r="K1052" s="56" t="s">
        <v>3363</v>
      </c>
      <c r="L1052" s="7">
        <v>75000</v>
      </c>
      <c r="M1052" s="7">
        <v>0</v>
      </c>
      <c r="N1052" s="7">
        <v>75000</v>
      </c>
      <c r="O1052" s="7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52" s="7">
        <v>18750</v>
      </c>
      <c r="Q1052" s="7">
        <v>0</v>
      </c>
      <c r="R1052" s="7">
        <v>18750</v>
      </c>
      <c r="S1052" s="7">
        <f>SUM(Table3[[#This Row],[2nd Apportionment A-G Access Grant Res. Code 7412, PCA 25580]:[2nd Apportionment A-G Learning Loss Mitigation Grant Res. Code 7413, PCA 25635]])</f>
        <v>37500</v>
      </c>
    </row>
    <row r="1053" spans="1:19" ht="15.75" x14ac:dyDescent="0.25">
      <c r="A1053" s="47" t="s">
        <v>382</v>
      </c>
      <c r="B1053" s="47"/>
      <c r="C1053" s="47"/>
      <c r="D1053" s="47"/>
      <c r="E1053" s="47"/>
      <c r="F1053" s="47"/>
      <c r="G1053" s="48"/>
      <c r="H1053" s="47"/>
      <c r="I1053" s="49"/>
      <c r="J1053" s="50"/>
      <c r="K1053" s="51"/>
      <c r="L1053" s="51">
        <f>SUM(L5:L1052)</f>
        <v>299877446</v>
      </c>
      <c r="M1053" s="51">
        <f>SUBTOTAL(109,Table3[Revised Allocation Amount for the 
A–G Success Grant 
$714.12 Per 
Grades 9-12 UPC
Res. Code 7412])</f>
        <v>99829326</v>
      </c>
      <c r="N1053" s="51">
        <f>SUBTOTAL(109,Table3[Revised Allocation Amount for the 
A–G Learning Loss Mitigation Grant 
$106.12 Per
Grades 9-12 UPC
Res. Code 7413])</f>
        <v>147345172</v>
      </c>
      <c r="O1053" s="51">
        <f>SUBTOTAL(109,Table3[A–G Completion Grant
Total Revised Allocation])</f>
        <v>547051944</v>
      </c>
      <c r="P1053" s="51">
        <f>SUBTOTAL(109,Table3[2nd Apportionment A-G Access Grant Res. Code 7412, PCA 25580])</f>
        <v>74969297</v>
      </c>
      <c r="Q1053" s="51">
        <f>SUBTOTAL(109,Table3[2nd Apportionment A-G Success Grant Res. Code 7412, PCA 25580])</f>
        <v>24957305</v>
      </c>
      <c r="R1053" s="51">
        <f>SUBTOTAL(109,Table3[2nd Apportionment A-G Learning Loss Mitigation Grant Res. Code 7413, PCA 25635])</f>
        <v>36836221</v>
      </c>
      <c r="S1053" s="51">
        <f>SUBTOTAL(109,Table3[Total Paid])</f>
        <v>136762823</v>
      </c>
    </row>
    <row r="1054" spans="1:19" x14ac:dyDescent="0.2">
      <c r="A1054" s="1" t="s">
        <v>383</v>
      </c>
      <c r="G1054" s="3"/>
      <c r="J1054" s="46"/>
      <c r="K1054" s="2"/>
      <c r="L1054" s="11"/>
    </row>
    <row r="1055" spans="1:19" x14ac:dyDescent="0.2">
      <c r="A1055" s="1" t="s">
        <v>384</v>
      </c>
      <c r="G1055" s="3"/>
      <c r="J1055" s="46"/>
      <c r="K1055" s="17"/>
      <c r="L1055" s="11"/>
    </row>
    <row r="1056" spans="1:19" x14ac:dyDescent="0.2">
      <c r="A1056" s="5" t="s">
        <v>4461</v>
      </c>
      <c r="B1056" s="4"/>
      <c r="C1056" s="4"/>
      <c r="G1056" s="3"/>
      <c r="J1056" s="46"/>
      <c r="K1056" s="2"/>
      <c r="L1056" s="11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BED1-D5FB-4CB2-8767-FDB8AA0DCC29}">
  <dimension ref="A1:D64"/>
  <sheetViews>
    <sheetView zoomScaleNormal="100" workbookViewId="0"/>
  </sheetViews>
  <sheetFormatPr defaultColWidth="9.21875" defaultRowHeight="15" x14ac:dyDescent="0.2"/>
  <cols>
    <col min="1" max="1" width="11.44140625" style="27" customWidth="1"/>
    <col min="2" max="2" width="24.5546875" customWidth="1"/>
    <col min="3" max="3" width="30.33203125" customWidth="1"/>
    <col min="4" max="4" width="15.109375" style="18" customWidth="1"/>
  </cols>
  <sheetData>
    <row r="1" spans="1:4" ht="20.25" x14ac:dyDescent="0.3">
      <c r="A1" s="52" t="s">
        <v>4463</v>
      </c>
    </row>
    <row r="2" spans="1:4" ht="15.75" x14ac:dyDescent="0.25">
      <c r="A2" s="6" t="s">
        <v>389</v>
      </c>
      <c r="B2" s="19"/>
      <c r="C2" s="19"/>
      <c r="D2" s="20"/>
    </row>
    <row r="3" spans="1:4" s="21" customFormat="1" ht="31.5" x14ac:dyDescent="0.25">
      <c r="A3" s="29" t="s">
        <v>385</v>
      </c>
      <c r="B3" s="29" t="s">
        <v>386</v>
      </c>
      <c r="C3" s="29" t="s">
        <v>387</v>
      </c>
      <c r="D3" s="30" t="s">
        <v>388</v>
      </c>
    </row>
    <row r="4" spans="1:4" x14ac:dyDescent="0.2">
      <c r="A4" s="3" t="s">
        <v>8</v>
      </c>
      <c r="B4" s="1" t="s">
        <v>6</v>
      </c>
      <c r="C4" s="3" t="s">
        <v>4465</v>
      </c>
      <c r="D4" s="10">
        <v>3839704</v>
      </c>
    </row>
    <row r="5" spans="1:4" x14ac:dyDescent="0.2">
      <c r="A5" s="3" t="s">
        <v>32</v>
      </c>
      <c r="B5" s="1" t="s">
        <v>30</v>
      </c>
      <c r="C5" s="3" t="s">
        <v>4465</v>
      </c>
      <c r="D5" s="10">
        <v>45436</v>
      </c>
    </row>
    <row r="6" spans="1:4" x14ac:dyDescent="0.2">
      <c r="A6" s="3" t="s">
        <v>36</v>
      </c>
      <c r="B6" s="1" t="s">
        <v>35</v>
      </c>
      <c r="C6" s="3" t="s">
        <v>4465</v>
      </c>
      <c r="D6" s="10">
        <v>699842</v>
      </c>
    </row>
    <row r="7" spans="1:4" x14ac:dyDescent="0.2">
      <c r="A7" s="3" t="s">
        <v>39</v>
      </c>
      <c r="B7" s="1" t="s">
        <v>37</v>
      </c>
      <c r="C7" s="3" t="s">
        <v>4465</v>
      </c>
      <c r="D7" s="10">
        <v>103368</v>
      </c>
    </row>
    <row r="8" spans="1:4" x14ac:dyDescent="0.2">
      <c r="A8" s="3" t="s">
        <v>561</v>
      </c>
      <c r="B8" s="1" t="s">
        <v>3427</v>
      </c>
      <c r="C8" s="3" t="s">
        <v>4465</v>
      </c>
      <c r="D8" s="10">
        <v>197910</v>
      </c>
    </row>
    <row r="9" spans="1:4" x14ac:dyDescent="0.2">
      <c r="A9" s="3" t="s">
        <v>43</v>
      </c>
      <c r="B9" s="1" t="s">
        <v>42</v>
      </c>
      <c r="C9" s="3" t="s">
        <v>4465</v>
      </c>
      <c r="D9" s="10">
        <v>2645697</v>
      </c>
    </row>
    <row r="10" spans="1:4" x14ac:dyDescent="0.2">
      <c r="A10" s="3" t="s">
        <v>629</v>
      </c>
      <c r="B10" s="1" t="s">
        <v>3456</v>
      </c>
      <c r="C10" s="3" t="s">
        <v>4465</v>
      </c>
      <c r="D10" s="10">
        <v>158780</v>
      </c>
    </row>
    <row r="11" spans="1:4" x14ac:dyDescent="0.2">
      <c r="A11" s="3" t="s">
        <v>54</v>
      </c>
      <c r="B11" s="1" t="s">
        <v>52</v>
      </c>
      <c r="C11" s="3" t="s">
        <v>4465</v>
      </c>
      <c r="D11" s="10">
        <v>313101</v>
      </c>
    </row>
    <row r="12" spans="1:4" x14ac:dyDescent="0.2">
      <c r="A12" s="3" t="s">
        <v>63</v>
      </c>
      <c r="B12" s="1" t="s">
        <v>61</v>
      </c>
      <c r="C12" s="3" t="s">
        <v>4465</v>
      </c>
      <c r="D12" s="10">
        <v>4980799</v>
      </c>
    </row>
    <row r="13" spans="1:4" x14ac:dyDescent="0.2">
      <c r="A13" s="22" t="s">
        <v>74</v>
      </c>
      <c r="B13" s="1" t="s">
        <v>72</v>
      </c>
      <c r="C13" s="3" t="s">
        <v>4465</v>
      </c>
      <c r="D13" s="10">
        <v>299850</v>
      </c>
    </row>
    <row r="14" spans="1:4" x14ac:dyDescent="0.2">
      <c r="A14" s="22" t="s">
        <v>88</v>
      </c>
      <c r="B14" s="1" t="s">
        <v>86</v>
      </c>
      <c r="C14" s="3" t="s">
        <v>4465</v>
      </c>
      <c r="D14" s="10">
        <v>472464</v>
      </c>
    </row>
    <row r="15" spans="1:4" x14ac:dyDescent="0.2">
      <c r="A15" s="22" t="s">
        <v>96</v>
      </c>
      <c r="B15" s="1" t="s">
        <v>94</v>
      </c>
      <c r="C15" s="3" t="s">
        <v>4465</v>
      </c>
      <c r="D15" s="10">
        <v>1054483</v>
      </c>
    </row>
    <row r="16" spans="1:4" x14ac:dyDescent="0.2">
      <c r="A16" s="22" t="s">
        <v>843</v>
      </c>
      <c r="B16" s="1" t="s">
        <v>3545</v>
      </c>
      <c r="C16" s="3" t="s">
        <v>4465</v>
      </c>
      <c r="D16" s="10">
        <v>364878</v>
      </c>
    </row>
    <row r="17" spans="1:4" x14ac:dyDescent="0.2">
      <c r="A17" s="22" t="s">
        <v>101</v>
      </c>
      <c r="B17" s="1" t="s">
        <v>99</v>
      </c>
      <c r="C17" s="3" t="s">
        <v>4465</v>
      </c>
      <c r="D17" s="10">
        <v>4437940</v>
      </c>
    </row>
    <row r="18" spans="1:4" x14ac:dyDescent="0.2">
      <c r="A18" s="22" t="s">
        <v>103</v>
      </c>
      <c r="B18" s="1" t="s">
        <v>102</v>
      </c>
      <c r="C18" s="3" t="s">
        <v>4465</v>
      </c>
      <c r="D18" s="10">
        <v>781346</v>
      </c>
    </row>
    <row r="19" spans="1:4" x14ac:dyDescent="0.2">
      <c r="A19" s="22" t="s">
        <v>112</v>
      </c>
      <c r="B19" s="1" t="s">
        <v>110</v>
      </c>
      <c r="C19" s="3" t="s">
        <v>4465</v>
      </c>
      <c r="D19" s="10">
        <v>272675</v>
      </c>
    </row>
    <row r="20" spans="1:4" x14ac:dyDescent="0.2">
      <c r="A20" s="22" t="s">
        <v>117</v>
      </c>
      <c r="B20" s="1" t="s">
        <v>115</v>
      </c>
      <c r="C20" s="3" t="s">
        <v>4465</v>
      </c>
      <c r="D20" s="10">
        <v>218633</v>
      </c>
    </row>
    <row r="21" spans="1:4" x14ac:dyDescent="0.2">
      <c r="A21" s="22" t="s">
        <v>121</v>
      </c>
      <c r="B21" s="1" t="s">
        <v>4462</v>
      </c>
      <c r="C21" s="3" t="s">
        <v>4465</v>
      </c>
      <c r="D21" s="10">
        <v>37164338</v>
      </c>
    </row>
    <row r="22" spans="1:4" x14ac:dyDescent="0.2">
      <c r="A22" s="22" t="s">
        <v>159</v>
      </c>
      <c r="B22" s="1" t="s">
        <v>157</v>
      </c>
      <c r="C22" s="3" t="s">
        <v>4465</v>
      </c>
      <c r="D22" s="10">
        <v>859341</v>
      </c>
    </row>
    <row r="23" spans="1:4" x14ac:dyDescent="0.2">
      <c r="A23" s="22" t="s">
        <v>163</v>
      </c>
      <c r="B23" s="1" t="s">
        <v>162</v>
      </c>
      <c r="C23" s="3" t="s">
        <v>4465</v>
      </c>
      <c r="D23" s="10">
        <v>517151</v>
      </c>
    </row>
    <row r="24" spans="1:4" x14ac:dyDescent="0.2">
      <c r="A24" s="22" t="s">
        <v>1652</v>
      </c>
      <c r="B24" s="1" t="s">
        <v>3814</v>
      </c>
      <c r="C24" s="3" t="s">
        <v>4465</v>
      </c>
      <c r="D24" s="10">
        <v>79744</v>
      </c>
    </row>
    <row r="25" spans="1:4" x14ac:dyDescent="0.2">
      <c r="A25" s="22" t="s">
        <v>167</v>
      </c>
      <c r="B25" s="1" t="s">
        <v>166</v>
      </c>
      <c r="C25" s="3" t="s">
        <v>4465</v>
      </c>
      <c r="D25" s="10">
        <v>658189</v>
      </c>
    </row>
    <row r="26" spans="1:4" x14ac:dyDescent="0.2">
      <c r="A26" s="22" t="s">
        <v>174</v>
      </c>
      <c r="B26" s="1" t="s">
        <v>172</v>
      </c>
      <c r="C26" s="3" t="s">
        <v>4465</v>
      </c>
      <c r="D26" s="10">
        <v>1468576</v>
      </c>
    </row>
    <row r="27" spans="1:4" x14ac:dyDescent="0.2">
      <c r="A27" s="22" t="s">
        <v>1708</v>
      </c>
      <c r="B27" s="1" t="s">
        <v>3845</v>
      </c>
      <c r="C27" s="3" t="s">
        <v>4465</v>
      </c>
      <c r="D27" s="10">
        <v>112579</v>
      </c>
    </row>
    <row r="28" spans="1:4" x14ac:dyDescent="0.2">
      <c r="A28" s="22" t="s">
        <v>1717</v>
      </c>
      <c r="B28" s="1" t="s">
        <v>3851</v>
      </c>
      <c r="C28" s="3" t="s">
        <v>4465</v>
      </c>
      <c r="D28" s="10">
        <v>88427</v>
      </c>
    </row>
    <row r="29" spans="1:4" x14ac:dyDescent="0.2">
      <c r="A29" s="22" t="s">
        <v>187</v>
      </c>
      <c r="B29" s="1" t="s">
        <v>185</v>
      </c>
      <c r="C29" s="3" t="s">
        <v>4465</v>
      </c>
      <c r="D29" s="10">
        <v>1880771</v>
      </c>
    </row>
    <row r="30" spans="1:4" x14ac:dyDescent="0.2">
      <c r="A30" s="22" t="s">
        <v>196</v>
      </c>
      <c r="B30" s="1" t="s">
        <v>194</v>
      </c>
      <c r="C30" s="3" t="s">
        <v>4465</v>
      </c>
      <c r="D30" s="10">
        <v>379433</v>
      </c>
    </row>
    <row r="31" spans="1:4" x14ac:dyDescent="0.2">
      <c r="A31" s="22" t="s">
        <v>201</v>
      </c>
      <c r="B31" s="1" t="s">
        <v>199</v>
      </c>
      <c r="C31" s="3" t="s">
        <v>4465</v>
      </c>
      <c r="D31" s="10">
        <v>324466</v>
      </c>
    </row>
    <row r="32" spans="1:4" x14ac:dyDescent="0.2">
      <c r="A32" s="22" t="s">
        <v>204</v>
      </c>
      <c r="B32" s="1" t="s">
        <v>202</v>
      </c>
      <c r="C32" s="3" t="s">
        <v>4465</v>
      </c>
      <c r="D32" s="10">
        <v>8362912</v>
      </c>
    </row>
    <row r="33" spans="1:4" x14ac:dyDescent="0.2">
      <c r="A33" s="22" t="s">
        <v>211</v>
      </c>
      <c r="B33" s="1" t="s">
        <v>209</v>
      </c>
      <c r="C33" s="3" t="s">
        <v>4465</v>
      </c>
      <c r="D33" s="10">
        <v>842713</v>
      </c>
    </row>
    <row r="34" spans="1:4" x14ac:dyDescent="0.2">
      <c r="A34" s="22" t="s">
        <v>1901</v>
      </c>
      <c r="B34" s="1" t="s">
        <v>3924</v>
      </c>
      <c r="C34" s="3" t="s">
        <v>4465</v>
      </c>
      <c r="D34" s="10">
        <v>46135</v>
      </c>
    </row>
    <row r="35" spans="1:4" x14ac:dyDescent="0.2">
      <c r="A35" s="22" t="s">
        <v>216</v>
      </c>
      <c r="B35" s="1" t="s">
        <v>214</v>
      </c>
      <c r="C35" s="3" t="s">
        <v>4465</v>
      </c>
      <c r="D35" s="10">
        <v>9105608</v>
      </c>
    </row>
    <row r="36" spans="1:4" x14ac:dyDescent="0.2">
      <c r="A36" s="22" t="s">
        <v>222</v>
      </c>
      <c r="B36" s="1" t="s">
        <v>221</v>
      </c>
      <c r="C36" s="3" t="s">
        <v>4465</v>
      </c>
      <c r="D36" s="10">
        <v>4870449</v>
      </c>
    </row>
    <row r="37" spans="1:4" x14ac:dyDescent="0.2">
      <c r="A37" s="22" t="s">
        <v>2104</v>
      </c>
      <c r="B37" s="1" t="s">
        <v>3999</v>
      </c>
      <c r="C37" s="3" t="s">
        <v>4465</v>
      </c>
      <c r="D37" s="10">
        <v>261610</v>
      </c>
    </row>
    <row r="38" spans="1:4" x14ac:dyDescent="0.2">
      <c r="A38" s="22" t="s">
        <v>236</v>
      </c>
      <c r="B38" s="1" t="s">
        <v>234</v>
      </c>
      <c r="C38" s="3" t="s">
        <v>4465</v>
      </c>
      <c r="D38" s="10">
        <v>11186855</v>
      </c>
    </row>
    <row r="39" spans="1:4" x14ac:dyDescent="0.2">
      <c r="A39" s="22" t="s">
        <v>243</v>
      </c>
      <c r="B39" s="1" t="s">
        <v>241</v>
      </c>
      <c r="C39" s="3" t="s">
        <v>4465</v>
      </c>
      <c r="D39" s="10">
        <v>11639859</v>
      </c>
    </row>
    <row r="40" spans="1:4" x14ac:dyDescent="0.2">
      <c r="A40" s="22" t="s">
        <v>259</v>
      </c>
      <c r="B40" s="1" t="s">
        <v>257</v>
      </c>
      <c r="C40" s="3" t="s">
        <v>4465</v>
      </c>
      <c r="D40" s="10">
        <v>2227017</v>
      </c>
    </row>
    <row r="41" spans="1:4" x14ac:dyDescent="0.2">
      <c r="A41" s="22" t="s">
        <v>264</v>
      </c>
      <c r="B41" s="1" t="s">
        <v>262</v>
      </c>
      <c r="C41" s="3" t="s">
        <v>4465</v>
      </c>
      <c r="D41" s="10">
        <v>3274080</v>
      </c>
    </row>
    <row r="42" spans="1:4" x14ac:dyDescent="0.2">
      <c r="A42" s="22" t="s">
        <v>285</v>
      </c>
      <c r="B42" s="1" t="s">
        <v>283</v>
      </c>
      <c r="C42" s="3" t="s">
        <v>4465</v>
      </c>
      <c r="D42" s="10">
        <v>581695</v>
      </c>
    </row>
    <row r="43" spans="1:4" x14ac:dyDescent="0.2">
      <c r="A43" s="22" t="s">
        <v>290</v>
      </c>
      <c r="B43" s="1" t="s">
        <v>288</v>
      </c>
      <c r="C43" s="3" t="s">
        <v>4465</v>
      </c>
      <c r="D43" s="10">
        <v>1450150</v>
      </c>
    </row>
    <row r="44" spans="1:4" x14ac:dyDescent="0.2">
      <c r="A44" s="22" t="s">
        <v>2747</v>
      </c>
      <c r="B44" s="1" t="s">
        <v>4207</v>
      </c>
      <c r="C44" s="3" t="s">
        <v>4465</v>
      </c>
      <c r="D44" s="10">
        <v>1368620</v>
      </c>
    </row>
    <row r="45" spans="1:4" x14ac:dyDescent="0.2">
      <c r="A45" s="22" t="s">
        <v>295</v>
      </c>
      <c r="B45" s="1" t="s">
        <v>293</v>
      </c>
      <c r="C45" s="3" t="s">
        <v>4465</v>
      </c>
      <c r="D45" s="10">
        <v>3691077</v>
      </c>
    </row>
    <row r="46" spans="1:4" x14ac:dyDescent="0.2">
      <c r="A46" s="22" t="s">
        <v>308</v>
      </c>
      <c r="B46" s="1" t="s">
        <v>306</v>
      </c>
      <c r="C46" s="3" t="s">
        <v>4465</v>
      </c>
      <c r="D46" s="10">
        <v>811746</v>
      </c>
    </row>
    <row r="47" spans="1:4" x14ac:dyDescent="0.2">
      <c r="A47" s="22" t="s">
        <v>317</v>
      </c>
      <c r="B47" s="1" t="s">
        <v>315</v>
      </c>
      <c r="C47" s="3" t="s">
        <v>4465</v>
      </c>
      <c r="D47" s="10">
        <v>550677</v>
      </c>
    </row>
    <row r="48" spans="1:4" x14ac:dyDescent="0.2">
      <c r="A48" s="22" t="s">
        <v>2962</v>
      </c>
      <c r="B48" s="1" t="s">
        <v>4281</v>
      </c>
      <c r="C48" s="3" t="s">
        <v>4465</v>
      </c>
      <c r="D48" s="10">
        <v>4864</v>
      </c>
    </row>
    <row r="49" spans="1:4" x14ac:dyDescent="0.2">
      <c r="A49" s="22" t="s">
        <v>320</v>
      </c>
      <c r="B49" s="1" t="s">
        <v>318</v>
      </c>
      <c r="C49" s="3" t="s">
        <v>4465</v>
      </c>
      <c r="D49" s="10">
        <v>305233</v>
      </c>
    </row>
    <row r="50" spans="1:4" x14ac:dyDescent="0.2">
      <c r="A50" s="22" t="s">
        <v>325</v>
      </c>
      <c r="B50" s="1" t="s">
        <v>323</v>
      </c>
      <c r="C50" s="3" t="s">
        <v>4465</v>
      </c>
      <c r="D50" s="10">
        <v>997401</v>
      </c>
    </row>
    <row r="51" spans="1:4" x14ac:dyDescent="0.2">
      <c r="A51" s="22" t="s">
        <v>330</v>
      </c>
      <c r="B51" s="1" t="s">
        <v>328</v>
      </c>
      <c r="C51" s="3" t="s">
        <v>4465</v>
      </c>
      <c r="D51" s="10">
        <v>1149384</v>
      </c>
    </row>
    <row r="52" spans="1:4" x14ac:dyDescent="0.2">
      <c r="A52" s="22" t="s">
        <v>3067</v>
      </c>
      <c r="B52" s="1" t="s">
        <v>4324</v>
      </c>
      <c r="C52" s="3" t="s">
        <v>4465</v>
      </c>
      <c r="D52" s="10">
        <v>2367225</v>
      </c>
    </row>
    <row r="53" spans="1:4" x14ac:dyDescent="0.2">
      <c r="A53" s="22" t="s">
        <v>342</v>
      </c>
      <c r="B53" s="1" t="s">
        <v>341</v>
      </c>
      <c r="C53" s="3" t="s">
        <v>4465</v>
      </c>
      <c r="D53" s="10">
        <v>584589</v>
      </c>
    </row>
    <row r="54" spans="1:4" x14ac:dyDescent="0.2">
      <c r="A54" s="22" t="s">
        <v>3175</v>
      </c>
      <c r="B54" s="1" t="s">
        <v>4362</v>
      </c>
      <c r="C54" s="3" t="s">
        <v>4465</v>
      </c>
      <c r="D54" s="10">
        <v>343324</v>
      </c>
    </row>
    <row r="55" spans="1:4" x14ac:dyDescent="0.2">
      <c r="A55" s="22" t="s">
        <v>346</v>
      </c>
      <c r="B55" s="1" t="s">
        <v>345</v>
      </c>
      <c r="C55" s="3" t="s">
        <v>4465</v>
      </c>
      <c r="D55" s="10">
        <v>155935</v>
      </c>
    </row>
    <row r="56" spans="1:4" x14ac:dyDescent="0.2">
      <c r="A56" s="22" t="s">
        <v>353</v>
      </c>
      <c r="B56" s="1" t="s">
        <v>351</v>
      </c>
      <c r="C56" s="3" t="s">
        <v>4465</v>
      </c>
      <c r="D56" s="10">
        <v>2785169</v>
      </c>
    </row>
    <row r="57" spans="1:4" x14ac:dyDescent="0.2">
      <c r="A57" s="22" t="s">
        <v>357</v>
      </c>
      <c r="B57" s="1" t="s">
        <v>356</v>
      </c>
      <c r="C57" s="3" t="s">
        <v>4465</v>
      </c>
      <c r="D57" s="10">
        <v>142433</v>
      </c>
    </row>
    <row r="58" spans="1:4" x14ac:dyDescent="0.2">
      <c r="A58" s="22" t="s">
        <v>361</v>
      </c>
      <c r="B58" s="1" t="s">
        <v>360</v>
      </c>
      <c r="C58" s="3" t="s">
        <v>4465</v>
      </c>
      <c r="D58" s="10">
        <v>2314031</v>
      </c>
    </row>
    <row r="59" spans="1:4" x14ac:dyDescent="0.2">
      <c r="A59" s="22" t="s">
        <v>370</v>
      </c>
      <c r="B59" s="1" t="s">
        <v>368</v>
      </c>
      <c r="C59" s="3" t="s">
        <v>4465</v>
      </c>
      <c r="D59" s="10">
        <v>578051</v>
      </c>
    </row>
    <row r="60" spans="1:4" x14ac:dyDescent="0.2">
      <c r="A60" s="23" t="s">
        <v>381</v>
      </c>
      <c r="B60" s="24" t="s">
        <v>379</v>
      </c>
      <c r="C60" s="8" t="s">
        <v>4465</v>
      </c>
      <c r="D60" s="7">
        <v>344060</v>
      </c>
    </row>
    <row r="61" spans="1:4" s="25" customFormat="1" ht="15.75" x14ac:dyDescent="0.25">
      <c r="A61" s="53" t="s">
        <v>382</v>
      </c>
      <c r="B61" s="47"/>
      <c r="C61" s="47"/>
      <c r="D61" s="51">
        <f>SUM(Table7[County
Total])</f>
        <v>136762823</v>
      </c>
    </row>
    <row r="62" spans="1:4" x14ac:dyDescent="0.2">
      <c r="A62" s="26" t="s">
        <v>383</v>
      </c>
      <c r="B62" s="1"/>
      <c r="C62" s="1"/>
      <c r="D62" s="10"/>
    </row>
    <row r="63" spans="1:4" x14ac:dyDescent="0.2">
      <c r="A63" s="26" t="s">
        <v>384</v>
      </c>
      <c r="B63" s="1"/>
      <c r="C63" s="1"/>
      <c r="D63" s="10"/>
    </row>
    <row r="64" spans="1:4" x14ac:dyDescent="0.2">
      <c r="A64" s="5" t="s">
        <v>4461</v>
      </c>
      <c r="B64" s="1"/>
      <c r="C64" s="1"/>
      <c r="D64" s="10"/>
    </row>
  </sheetData>
  <printOptions horizontalCentered="1"/>
  <pageMargins left="0.45" right="0.45" top="0.75" bottom="0.25" header="0.3" footer="0.05"/>
  <pageSetup scale="8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A-G Completion Apport FY21</vt:lpstr>
      <vt:lpstr>A-G Completion County</vt:lpstr>
      <vt:lpstr>'A-G Completion Apport FY21'!Print_Area</vt:lpstr>
      <vt:lpstr>'A-G Completion Apport FY21'!Print_Titles</vt:lpstr>
      <vt:lpstr>'A-G Completion County'!Print_Titles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Recip2-21: AGCIGP (CA Dept of Education)</dc:title>
  <dc:subject>A-G Completion Improvement Grant second apportionment schedule for fiscal year 2021-22.</dc:subject>
  <dc:creator/>
  <cp:keywords/>
  <dc:description/>
  <cp:lastModifiedBy/>
  <cp:revision>1</cp:revision>
  <dcterms:created xsi:type="dcterms:W3CDTF">2024-04-19T16:30:50Z</dcterms:created>
  <dcterms:modified xsi:type="dcterms:W3CDTF">2024-04-19T16:31:02Z</dcterms:modified>
  <cp:category/>
  <cp:contentStatus/>
</cp:coreProperties>
</file>