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data" ContentType="application/vnd.openxmlformats-officedocument.model+data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showInkAnnotation="0"/>
  <mc:AlternateContent xmlns:mc="http://schemas.openxmlformats.org/markup-compatibility/2006">
    <mc:Choice Requires="x15">
      <x15ac:absPath xmlns:x15ac="http://schemas.microsoft.com/office/spreadsheetml/2010/11/ac" url="G:\DATA\CATEG\Categorical Web Migration\ESSER I, CARES Act\2020-21\"/>
    </mc:Choice>
  </mc:AlternateContent>
  <xr:revisionPtr revIDLastSave="0" documentId="13_ncr:1_{9987E652-9F5A-4CB9-93B0-EB8BD95E1883}" xr6:coauthVersionLast="36" xr6:coauthVersionMax="36" xr10:uidLastSave="{00000000-0000-0000-0000-000000000000}"/>
  <bookViews>
    <workbookView xWindow="0" yWindow="0" windowWidth="28800" windowHeight="12230" xr2:uid="{938C133F-31DF-43B1-9C1D-F728CF1B29DC}"/>
  </bookViews>
  <sheets>
    <sheet name="20–21 ESSER I - LEA" sheetId="2" r:id="rId1"/>
    <sheet name="20–21 ESSER I - Cty" sheetId="4" r:id="rId2"/>
  </sheets>
  <definedNames>
    <definedName name="_xlnm._FilterDatabase" localSheetId="1" hidden="1">'20–21 ESSER I - Cty'!$A$4:$D$38</definedName>
    <definedName name="_xlcn.WorksheetConnection_1920TitleII3rdLEAA1A1097" hidden="1">'20–21 ESSER I - LEA'!$A$1:$A$74</definedName>
    <definedName name="_xlcn.WorksheetConnection_title2pa19apptsch3.xlsxTable1" hidden="1">Table1[]</definedName>
    <definedName name="_xlnm.Print_Area" localSheetId="1">'20–21 ESSER I - Cty'!$A$1:$F$42</definedName>
    <definedName name="_xlnm.Print_Area" localSheetId="0">'20–21 ESSER I - LEA'!$A$1:$L$74</definedName>
    <definedName name="_xlnm.Print_Titles" localSheetId="1">'20–21 ESSER I - Cty'!$1:$3</definedName>
    <definedName name="_xlnm.Print_Titles" localSheetId="0">'20–21 ESSER I - LEA'!$1:$4</definedName>
    <definedName name="Z_7B2CBCA8_6908_4F97_9F29_5675E6250670_.wvu.FilterData" localSheetId="1" hidden="1">'20–21 ESSER I - Cty'!$A$4:$D$38</definedName>
    <definedName name="Z_7B2CBCA8_6908_4F97_9F29_5675E6250670_.wvu.FilterData" localSheetId="0" hidden="1">'20–21 ESSER I - LEA'!$A$4:$L$88</definedName>
    <definedName name="Z_7B2CBCA8_6908_4F97_9F29_5675E6250670_.wvu.PrintArea" localSheetId="1" hidden="1">'20–21 ESSER I - Cty'!$A$1:$D$33</definedName>
    <definedName name="Z_7B2CBCA8_6908_4F97_9F29_5675E6250670_.wvu.PrintArea" localSheetId="0" hidden="1">'20–21 ESSER I - LEA'!$A$1:$L$74</definedName>
    <definedName name="Z_7B2CBCA8_6908_4F97_9F29_5675E6250670_.wvu.PrintTitles" localSheetId="1" hidden="1">'20–21 ESSER I - Cty'!$1:$3</definedName>
    <definedName name="Z_7B2CBCA8_6908_4F97_9F29_5675E6250670_.wvu.PrintTitles" localSheetId="0" hidden="1">'20–21 ESSER I - LEA'!$1:$4</definedName>
  </definedNames>
  <calcPr calcId="191029" calcMode="manual"/>
  <customWorkbookViews>
    <customWorkbookView name="Windows User - Personal View" guid="{7B2CBCA8-6908-4F97-9F29-5675E6250670}" mergeInterval="0" personalView="1" xWindow="1963" windowWidth="1612" windowHeight="1040" activeSheetId="2"/>
  </customWorkbookViews>
  <extLst>
    <ext xmlns:x15="http://schemas.microsoft.com/office/spreadsheetml/2010/11/main" uri="{FCE2AD5D-F65C-4FA6-A056-5C36A1767C68}">
      <x15:dataModel>
        <x15:modelTables>
          <x15:modelTable id="Table1" name="Table1" connection="WorksheetConnection_title2pa19apptsch3.xlsx!Table1"/>
          <x15:modelTable id="Range" name="Range" connection="WorksheetConnection_19-20 Title II, 3rd - LEA!$A$1:$A$1097"/>
        </x15:modelTables>
      </x15:dataModel>
    </ext>
  </extLst>
</workbook>
</file>

<file path=xl/calcChain.xml><?xml version="1.0" encoding="utf-8"?>
<calcChain xmlns="http://schemas.openxmlformats.org/spreadsheetml/2006/main">
  <c r="K89" i="2" l="1"/>
  <c r="L89" i="2"/>
  <c r="I42" i="2" l="1"/>
  <c r="G42" i="2"/>
  <c r="F42" i="2"/>
  <c r="E42" i="2"/>
  <c r="G28" i="2"/>
  <c r="F28" i="2"/>
  <c r="I28" i="2" s="1"/>
  <c r="E28" i="2"/>
  <c r="I9" i="2"/>
  <c r="G9" i="2"/>
  <c r="F9" i="2"/>
  <c r="E9" i="2"/>
  <c r="G6" i="2"/>
  <c r="F6" i="2"/>
  <c r="I6" i="2" s="1"/>
  <c r="E6" i="2"/>
  <c r="D39" i="4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170DFDA7-E888-4637-9AAB-27CE8A45F37A}" keepAlive="1" name="ThisWorkbookDataModel" description="Data Mode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06050EBF-57DB-49A5-818C-1F5669A218A1}" name="WorksheetConnection_19-20 Title II, 3rd - LEA!$A$1:$A$1097" type="102" refreshedVersion="6" minRefreshableVersion="5">
    <extLst>
      <ext xmlns:x15="http://schemas.microsoft.com/office/spreadsheetml/2010/11/main" uri="{DE250136-89BD-433C-8126-D09CA5730AF9}">
        <x15:connection id="Range" autoDelete="1">
          <x15:rangePr sourceName="_xlcn.WorksheetConnection_1920TitleII3rdLEAA1A1097"/>
        </x15:connection>
      </ext>
    </extLst>
  </connection>
  <connection id="3" xr16:uid="{B8262930-59AA-4CA7-9049-77591918239E}" name="WorksheetConnection_title2pa19apptsch3.xlsx!Table1" type="102" refreshedVersion="6" minRefreshableVersion="5">
    <extLst>
      <ext xmlns:x15="http://schemas.microsoft.com/office/spreadsheetml/2010/11/main" uri="{DE250136-89BD-433C-8126-D09CA5730AF9}">
        <x15:connection id="Table1">
          <x15:rangePr sourceName="_xlcn.WorksheetConnection_title2pa19apptsch3.xlsxTable1"/>
        </x15:connection>
      </ext>
    </extLst>
  </connection>
</connections>
</file>

<file path=xl/sharedStrings.xml><?xml version="1.0" encoding="utf-8"?>
<sst xmlns="http://schemas.openxmlformats.org/spreadsheetml/2006/main" count="909" uniqueCount="482">
  <si>
    <t xml:space="preserve"> </t>
  </si>
  <si>
    <t>County Name</t>
  </si>
  <si>
    <t>County
Code</t>
  </si>
  <si>
    <t>District
Code</t>
  </si>
  <si>
    <t>School
Code</t>
  </si>
  <si>
    <t>Service Location Field</t>
  </si>
  <si>
    <t>Local Educational Agency</t>
  </si>
  <si>
    <t>Alameda</t>
  </si>
  <si>
    <t>01</t>
  </si>
  <si>
    <t>N/A</t>
  </si>
  <si>
    <t>Butte</t>
  </si>
  <si>
    <t>04</t>
  </si>
  <si>
    <t>Contra Costa</t>
  </si>
  <si>
    <t>07</t>
  </si>
  <si>
    <t>El Dorado</t>
  </si>
  <si>
    <t>09</t>
  </si>
  <si>
    <t>Fresno</t>
  </si>
  <si>
    <t>10</t>
  </si>
  <si>
    <t>Pacific Union Elementary</t>
  </si>
  <si>
    <t>Humboldt</t>
  </si>
  <si>
    <t>12</t>
  </si>
  <si>
    <t>Kern</t>
  </si>
  <si>
    <t>15</t>
  </si>
  <si>
    <t>Kings</t>
  </si>
  <si>
    <t>16</t>
  </si>
  <si>
    <t>Lake</t>
  </si>
  <si>
    <t>17</t>
  </si>
  <si>
    <t>Upper Lake Unified</t>
  </si>
  <si>
    <t>Lassen</t>
  </si>
  <si>
    <t>18</t>
  </si>
  <si>
    <t>Lassen Union High</t>
  </si>
  <si>
    <t>19</t>
  </si>
  <si>
    <t>Baldwin Park Unified</t>
  </si>
  <si>
    <t>Pomona Unified</t>
  </si>
  <si>
    <t>0438</t>
  </si>
  <si>
    <t>Magnolia Science Academy</t>
  </si>
  <si>
    <t>Madera</t>
  </si>
  <si>
    <t>20</t>
  </si>
  <si>
    <t>Chowchilla Union High</t>
  </si>
  <si>
    <t>Mariposa</t>
  </si>
  <si>
    <t>22</t>
  </si>
  <si>
    <t>Mendocino</t>
  </si>
  <si>
    <t>23</t>
  </si>
  <si>
    <t>Merced</t>
  </si>
  <si>
    <t>24</t>
  </si>
  <si>
    <t>Orange</t>
  </si>
  <si>
    <t>30</t>
  </si>
  <si>
    <t>Garden Grove Unified</t>
  </si>
  <si>
    <t>Placer</t>
  </si>
  <si>
    <t>31</t>
  </si>
  <si>
    <t>Riverside</t>
  </si>
  <si>
    <t>33</t>
  </si>
  <si>
    <t>Perris Elementary</t>
  </si>
  <si>
    <t>Sacramento</t>
  </si>
  <si>
    <t>34</t>
  </si>
  <si>
    <t>San Bernardino</t>
  </si>
  <si>
    <t>36</t>
  </si>
  <si>
    <t>Bear Valley Unified</t>
  </si>
  <si>
    <t>San Diego</t>
  </si>
  <si>
    <t>37</t>
  </si>
  <si>
    <t>0695</t>
  </si>
  <si>
    <t>Keiller Leadership Academy</t>
  </si>
  <si>
    <t>San Francisco</t>
  </si>
  <si>
    <t>38</t>
  </si>
  <si>
    <t>San Joaquin</t>
  </si>
  <si>
    <t>39</t>
  </si>
  <si>
    <t>San Mateo</t>
  </si>
  <si>
    <t>41</t>
  </si>
  <si>
    <t>Santa Clara</t>
  </si>
  <si>
    <t>43</t>
  </si>
  <si>
    <t>Santa Cruz</t>
  </si>
  <si>
    <t>44</t>
  </si>
  <si>
    <t>Pajaro Valley Unified</t>
  </si>
  <si>
    <t>Siskiyou</t>
  </si>
  <si>
    <t>47</t>
  </si>
  <si>
    <t>Solano</t>
  </si>
  <si>
    <t>48</t>
  </si>
  <si>
    <t>Sonoma</t>
  </si>
  <si>
    <t>49</t>
  </si>
  <si>
    <t>Stanislaus</t>
  </si>
  <si>
    <t>50</t>
  </si>
  <si>
    <t>Turlock Unified</t>
  </si>
  <si>
    <t>Tulare</t>
  </si>
  <si>
    <t>54</t>
  </si>
  <si>
    <t>Alpaugh Unified</t>
  </si>
  <si>
    <t>Yuba</t>
  </si>
  <si>
    <t>58</t>
  </si>
  <si>
    <t>Statewide Total</t>
  </si>
  <si>
    <t>California Department of Education</t>
  </si>
  <si>
    <t>School Fiscal Services Division</t>
  </si>
  <si>
    <t>County Treasurer</t>
  </si>
  <si>
    <t>Invoice Number</t>
  </si>
  <si>
    <t>County Total</t>
  </si>
  <si>
    <t>Fiscal Year 2020–21</t>
  </si>
  <si>
    <t>Direct
Funded
Charter School
Number</t>
  </si>
  <si>
    <t>Byron Union Elementary</t>
  </si>
  <si>
    <t>Full CDS Code</t>
  </si>
  <si>
    <t>07616630000000</t>
  </si>
  <si>
    <t>17769760000000</t>
  </si>
  <si>
    <t>18641390000000</t>
  </si>
  <si>
    <t>19642870000000</t>
  </si>
  <si>
    <t>19649070000000</t>
  </si>
  <si>
    <t>19101996119945</t>
  </si>
  <si>
    <t>20652010000000</t>
  </si>
  <si>
    <t>30665220000000</t>
  </si>
  <si>
    <t>33671990000000</t>
  </si>
  <si>
    <t>36676370000000</t>
  </si>
  <si>
    <t>37683386039812</t>
  </si>
  <si>
    <t>44697990000000</t>
  </si>
  <si>
    <t>50757390000000</t>
  </si>
  <si>
    <t>54718030000000</t>
  </si>
  <si>
    <t>0000000</t>
  </si>
  <si>
    <t>61309</t>
  </si>
  <si>
    <t>10017</t>
  </si>
  <si>
    <t>61663</t>
  </si>
  <si>
    <t>10157</t>
  </si>
  <si>
    <t>76976</t>
  </si>
  <si>
    <t>64139</t>
  </si>
  <si>
    <t>10199</t>
  </si>
  <si>
    <t>64287</t>
  </si>
  <si>
    <t>64667</t>
  </si>
  <si>
    <t>64733</t>
  </si>
  <si>
    <t>64907</t>
  </si>
  <si>
    <t>64709</t>
  </si>
  <si>
    <t>6119945</t>
  </si>
  <si>
    <t>C0438</t>
  </si>
  <si>
    <t>65201</t>
  </si>
  <si>
    <t>65615</t>
  </si>
  <si>
    <t>66522</t>
  </si>
  <si>
    <t>67199</t>
  </si>
  <si>
    <t>67637</t>
  </si>
  <si>
    <t>75044</t>
  </si>
  <si>
    <t>68338</t>
  </si>
  <si>
    <t>6039812</t>
  </si>
  <si>
    <t>C0695</t>
  </si>
  <si>
    <t>10439</t>
  </si>
  <si>
    <t>69427</t>
  </si>
  <si>
    <t>69799</t>
  </si>
  <si>
    <t>70904</t>
  </si>
  <si>
    <t>75739</t>
  </si>
  <si>
    <t>71803</t>
  </si>
  <si>
    <t>FI$Cal
Supplier
ID</t>
  </si>
  <si>
    <t>FI$Cal
Address
Sequence
ID</t>
  </si>
  <si>
    <t>0000011784</t>
  </si>
  <si>
    <t>0000004172</t>
  </si>
  <si>
    <t>0000009047</t>
  </si>
  <si>
    <t>0000011790</t>
  </si>
  <si>
    <t>0000006842</t>
  </si>
  <si>
    <t>0000011813</t>
  </si>
  <si>
    <t>0000040496</t>
  </si>
  <si>
    <t>0000012471</t>
  </si>
  <si>
    <t>0000011819</t>
  </si>
  <si>
    <t>0000011821</t>
  </si>
  <si>
    <t>0000044132</t>
  </si>
  <si>
    <t>0000011826</t>
  </si>
  <si>
    <t>0000011869</t>
  </si>
  <si>
    <t>0000004364</t>
  </si>
  <si>
    <t>0000011831</t>
  </si>
  <si>
    <t>0000012840</t>
  </si>
  <si>
    <t>0000012839</t>
  </si>
  <si>
    <t>0000011837</t>
  </si>
  <si>
    <t>0000004357</t>
  </si>
  <si>
    <t>0000011839</t>
  </si>
  <si>
    <t>0000007988</t>
  </si>
  <si>
    <t>0000011840</t>
  </si>
  <si>
    <t>0000011841</t>
  </si>
  <si>
    <t>0000011843</t>
  </si>
  <si>
    <t>0000011846</t>
  </si>
  <si>
    <t>0000011781</t>
  </si>
  <si>
    <t>0000011782</t>
  </si>
  <si>
    <t>0000011854</t>
  </si>
  <si>
    <t>0000011855</t>
  </si>
  <si>
    <t>0000013338</t>
  </si>
  <si>
    <t>0000011859</t>
  </si>
  <si>
    <t>0000011783</t>
  </si>
  <si>
    <t>01100170000000</t>
  </si>
  <si>
    <t>Alameda County Office of Education</t>
  </si>
  <si>
    <t>04615230000000</t>
  </si>
  <si>
    <t>Palermo Union Elementary</t>
  </si>
  <si>
    <t>07617880000000</t>
  </si>
  <si>
    <t>Pittsburg Unified</t>
  </si>
  <si>
    <t>10623560000000</t>
  </si>
  <si>
    <t>10752340000000</t>
  </si>
  <si>
    <t>Golden Plains Unified</t>
  </si>
  <si>
    <t>15101570000000</t>
  </si>
  <si>
    <t>Kern County Office of Education</t>
  </si>
  <si>
    <t>16638830000000</t>
  </si>
  <si>
    <t>Central Union Elementary</t>
  </si>
  <si>
    <t>18641880000000</t>
  </si>
  <si>
    <t>Shaffer Union Elementary</t>
  </si>
  <si>
    <t>19645010000000</t>
  </si>
  <si>
    <t>El Monte City</t>
  </si>
  <si>
    <t>19647330106427</t>
  </si>
  <si>
    <t>0636</t>
  </si>
  <si>
    <t>Synergy Charter Academy</t>
  </si>
  <si>
    <t>19647090107508</t>
  </si>
  <si>
    <t>0672</t>
  </si>
  <si>
    <t>Century Community Charter</t>
  </si>
  <si>
    <t>19647330117895</t>
  </si>
  <si>
    <t>1014</t>
  </si>
  <si>
    <t>Synergy Kinetic Academy</t>
  </si>
  <si>
    <t>19647330124560</t>
  </si>
  <si>
    <t>1299</t>
  </si>
  <si>
    <t>Synergy Quantum Academy</t>
  </si>
  <si>
    <t>19646670125559</t>
  </si>
  <si>
    <t>1376</t>
  </si>
  <si>
    <t>iLEAD Lancaster Charter</t>
  </si>
  <si>
    <t>19647330129866</t>
  </si>
  <si>
    <t>1639</t>
  </si>
  <si>
    <t>Village Charter Academy</t>
  </si>
  <si>
    <t>23656150115055</t>
  </si>
  <si>
    <t>0910</t>
  </si>
  <si>
    <t>River Oak Charter</t>
  </si>
  <si>
    <t>30736500000000</t>
  </si>
  <si>
    <t>Irvine Unified</t>
  </si>
  <si>
    <t>31667870000000</t>
  </si>
  <si>
    <t>Auburn Union Elementary</t>
  </si>
  <si>
    <t>34673550000000</t>
  </si>
  <si>
    <t>Galt Joint Union High</t>
  </si>
  <si>
    <t>34674130000000</t>
  </si>
  <si>
    <t>River Delta Joint Unified</t>
  </si>
  <si>
    <t>36750440000000</t>
  </si>
  <si>
    <t>Hesperia Unified</t>
  </si>
  <si>
    <t>41689730000000</t>
  </si>
  <si>
    <t>Millbrae Elementary</t>
  </si>
  <si>
    <t>49709040101923</t>
  </si>
  <si>
    <t>0558</t>
  </si>
  <si>
    <t>Roseland Charter</t>
  </si>
  <si>
    <t>54719020000000</t>
  </si>
  <si>
    <t>Earlimart Elementary</t>
  </si>
  <si>
    <t>61523</t>
  </si>
  <si>
    <t>61788</t>
  </si>
  <si>
    <t>62356</t>
  </si>
  <si>
    <t>75234</t>
  </si>
  <si>
    <t>63883</t>
  </si>
  <si>
    <t>64188</t>
  </si>
  <si>
    <t>64501</t>
  </si>
  <si>
    <t>0106427</t>
  </si>
  <si>
    <t>C0636</t>
  </si>
  <si>
    <t>0107508</t>
  </si>
  <si>
    <t>C0672</t>
  </si>
  <si>
    <t>0117895</t>
  </si>
  <si>
    <t>C1014</t>
  </si>
  <si>
    <t>0124560</t>
  </si>
  <si>
    <t>C1299</t>
  </si>
  <si>
    <t>0125559</t>
  </si>
  <si>
    <t>C1376</t>
  </si>
  <si>
    <t>0129866</t>
  </si>
  <si>
    <t>C1639</t>
  </si>
  <si>
    <t>65532</t>
  </si>
  <si>
    <t>0115055</t>
  </si>
  <si>
    <t>C0910</t>
  </si>
  <si>
    <t>73650</t>
  </si>
  <si>
    <t>66670</t>
  </si>
  <si>
    <t>66787</t>
  </si>
  <si>
    <t>67355</t>
  </si>
  <si>
    <t>67413</t>
  </si>
  <si>
    <t>68973</t>
  </si>
  <si>
    <t>0101923</t>
  </si>
  <si>
    <t>C0558</t>
  </si>
  <si>
    <t>71902</t>
  </si>
  <si>
    <t xml:space="preserve">Elementary and Secondary School Emergency Relief Fund (ESSER I), Section 18003
</t>
  </si>
  <si>
    <t>Revised
Final
Allocation
Amount</t>
  </si>
  <si>
    <t>19643370000000</t>
  </si>
  <si>
    <t>64337</t>
  </si>
  <si>
    <t>Burbank Unified</t>
  </si>
  <si>
    <t>30666700000000</t>
  </si>
  <si>
    <t>Santa Ana Unified</t>
  </si>
  <si>
    <t>50710500000000</t>
  </si>
  <si>
    <t>71050</t>
  </si>
  <si>
    <t>Chatom Union</t>
  </si>
  <si>
    <t>54722560000000</t>
  </si>
  <si>
    <t>72256</t>
  </si>
  <si>
    <t>Visalia Unified</t>
  </si>
  <si>
    <t>Los Angeles</t>
  </si>
  <si>
    <t>43771490137315</t>
  </si>
  <si>
    <t>77149</t>
  </si>
  <si>
    <t>0137315</t>
  </si>
  <si>
    <t>1955</t>
  </si>
  <si>
    <t>C1955</t>
  </si>
  <si>
    <t>KIPP Navigate College Prep</t>
  </si>
  <si>
    <t>04614080000000</t>
  </si>
  <si>
    <t>61408</t>
  </si>
  <si>
    <t>Biggs Unified</t>
  </si>
  <si>
    <t>10625130000000</t>
  </si>
  <si>
    <t>62513</t>
  </si>
  <si>
    <t>Washington Colony Elementary</t>
  </si>
  <si>
    <t>15637190000000</t>
  </si>
  <si>
    <t>63719</t>
  </si>
  <si>
    <t>Pond Union Elementary</t>
  </si>
  <si>
    <t>19647330117937</t>
  </si>
  <si>
    <t>0117937</t>
  </si>
  <si>
    <t>1039</t>
  </si>
  <si>
    <t>C1039</t>
  </si>
  <si>
    <t>ICEF Vista Elementary Academy</t>
  </si>
  <si>
    <t>23738660000000</t>
  </si>
  <si>
    <t>Potter Valley Community Unified</t>
  </si>
  <si>
    <t>38771310137307</t>
  </si>
  <si>
    <t>77131</t>
  </si>
  <si>
    <t>0137307</t>
  </si>
  <si>
    <t>1954</t>
  </si>
  <si>
    <t>C1954</t>
  </si>
  <si>
    <t>KIPP Bayview Elementary</t>
  </si>
  <si>
    <t>39103970000000</t>
  </si>
  <si>
    <t>10397</t>
  </si>
  <si>
    <t>San Joaquin County Office of Education</t>
  </si>
  <si>
    <t>43694274330668</t>
  </si>
  <si>
    <t>4330668</t>
  </si>
  <si>
    <t>0414</t>
  </si>
  <si>
    <t>C0414</t>
  </si>
  <si>
    <t>Latino College Preparatory Academy</t>
  </si>
  <si>
    <t>43104390119024</t>
  </si>
  <si>
    <t>0119024</t>
  </si>
  <si>
    <t>1061</t>
  </si>
  <si>
    <t>C1061</t>
  </si>
  <si>
    <t>Rocketship Si Se Puede Academy</t>
  </si>
  <si>
    <t>47704170000000</t>
  </si>
  <si>
    <t>70417</t>
  </si>
  <si>
    <t>Montague Elementary</t>
  </si>
  <si>
    <t>73866</t>
  </si>
  <si>
    <t>01611760000000</t>
  </si>
  <si>
    <t>61176</t>
  </si>
  <si>
    <t>Fremont Unified</t>
  </si>
  <si>
    <t>01613090000000</t>
  </si>
  <si>
    <t>San Lorenzo Unified</t>
  </si>
  <si>
    <t>19642790000000</t>
  </si>
  <si>
    <t>64279</t>
  </si>
  <si>
    <t>Azusa Unified</t>
  </si>
  <si>
    <t>19643030000000</t>
  </si>
  <si>
    <t>64303</t>
  </si>
  <si>
    <t>Bellflower Unified</t>
  </si>
  <si>
    <t>19646420000000</t>
  </si>
  <si>
    <t>64642</t>
  </si>
  <si>
    <t>Keppel Union Elementary</t>
  </si>
  <si>
    <t>24658620000000</t>
  </si>
  <si>
    <t>65862</t>
  </si>
  <si>
    <t>Weaver Union</t>
  </si>
  <si>
    <t>27754730000000</t>
  </si>
  <si>
    <t>27</t>
  </si>
  <si>
    <t>75473</t>
  </si>
  <si>
    <t>Gonzales Unified</t>
  </si>
  <si>
    <t>37683386117279</t>
  </si>
  <si>
    <t>6117279</t>
  </si>
  <si>
    <t>0264</t>
  </si>
  <si>
    <t>C0264</t>
  </si>
  <si>
    <t>Holly Drive Leadership Academy</t>
  </si>
  <si>
    <t>47703750000000</t>
  </si>
  <si>
    <t>70375</t>
  </si>
  <si>
    <t>Klamath River Union Elementary</t>
  </si>
  <si>
    <t>54105460000000</t>
  </si>
  <si>
    <t>10546</t>
  </si>
  <si>
    <t>Tulare County Office of Education</t>
  </si>
  <si>
    <t>Monterey</t>
  </si>
  <si>
    <t>0000008322</t>
  </si>
  <si>
    <t>9th
Apportionment</t>
  </si>
  <si>
    <t xml:space="preserve">Schedule of the Ninth Apportionment for CARES Act, Elementary and Secondary School Emergency Relief Fund (ESSER I) Section 18003 
</t>
  </si>
  <si>
    <t>01611430000000</t>
  </si>
  <si>
    <t>Berkeley Unified</t>
  </si>
  <si>
    <t>01100170123968</t>
  </si>
  <si>
    <t>1284</t>
  </si>
  <si>
    <t>Community School for Creative Education</t>
  </si>
  <si>
    <t>07617960133637</t>
  </si>
  <si>
    <t>61796</t>
  </si>
  <si>
    <t>0133637</t>
  </si>
  <si>
    <t>1774</t>
  </si>
  <si>
    <t>C1774</t>
  </si>
  <si>
    <t>Summit Public School: Tamalpais</t>
  </si>
  <si>
    <t>09619030000000</t>
  </si>
  <si>
    <t>61903</t>
  </si>
  <si>
    <t>Lake Tahoe Unified</t>
  </si>
  <si>
    <t>12627450000000</t>
  </si>
  <si>
    <t>Cutten Elementary</t>
  </si>
  <si>
    <t>62745</t>
  </si>
  <si>
    <t>15635860000000</t>
  </si>
  <si>
    <t>63586</t>
  </si>
  <si>
    <t>Linns Valley-Poso Flat Union</t>
  </si>
  <si>
    <t>15637760000000</t>
  </si>
  <si>
    <t>63776</t>
  </si>
  <si>
    <t>Southern Kern Unified</t>
  </si>
  <si>
    <t>18641960000000</t>
  </si>
  <si>
    <t>Susanville Elementary</t>
  </si>
  <si>
    <t>19648570125377</t>
  </si>
  <si>
    <t>1367</t>
  </si>
  <si>
    <t>Palmdale Aerospace Academy</t>
  </si>
  <si>
    <t>19753090135145</t>
  </si>
  <si>
    <t>75309</t>
  </si>
  <si>
    <t>0135145</t>
  </si>
  <si>
    <t>1651</t>
  </si>
  <si>
    <t>C1651</t>
  </si>
  <si>
    <t>Compass Charter Schools of Los Angeles</t>
  </si>
  <si>
    <t>19101990135582</t>
  </si>
  <si>
    <t>0135582</t>
  </si>
  <si>
    <t>1817</t>
  </si>
  <si>
    <t>C1817</t>
  </si>
  <si>
    <t>Russell Westbrook Why Not? High</t>
  </si>
  <si>
    <t>19648810136945</t>
  </si>
  <si>
    <t>64881</t>
  </si>
  <si>
    <t>0136945</t>
  </si>
  <si>
    <t>1921</t>
  </si>
  <si>
    <t>C1921</t>
  </si>
  <si>
    <t>OCS - South</t>
  </si>
  <si>
    <t>22655320000000</t>
  </si>
  <si>
    <t>Mariposa County Unified</t>
  </si>
  <si>
    <t>34674390101048</t>
  </si>
  <si>
    <t>67439</t>
  </si>
  <si>
    <t>0101048</t>
  </si>
  <si>
    <t>0491</t>
  </si>
  <si>
    <t>C0491</t>
  </si>
  <si>
    <t>St. HOPE Public School 7</t>
  </si>
  <si>
    <t>37682050000000</t>
  </si>
  <si>
    <t>68205</t>
  </si>
  <si>
    <t>Lemon Grove</t>
  </si>
  <si>
    <t>37684030125401</t>
  </si>
  <si>
    <t>68403</t>
  </si>
  <si>
    <t>0125401</t>
  </si>
  <si>
    <t>1371</t>
  </si>
  <si>
    <t>C1371</t>
  </si>
  <si>
    <t>Insight @ San Diego</t>
  </si>
  <si>
    <t>39686270133116</t>
  </si>
  <si>
    <t>68627</t>
  </si>
  <si>
    <t>0133116</t>
  </si>
  <si>
    <t>1762</t>
  </si>
  <si>
    <t>C1762</t>
  </si>
  <si>
    <t>Insight @ San Joaquin</t>
  </si>
  <si>
    <t>Sierra</t>
  </si>
  <si>
    <t>0000011852</t>
  </si>
  <si>
    <t>46701770000000</t>
  </si>
  <si>
    <t>46</t>
  </si>
  <si>
    <t>70177</t>
  </si>
  <si>
    <t>Sierra-Plumas Joint Unified</t>
  </si>
  <si>
    <t>47704090000000</t>
  </si>
  <si>
    <t>70409</t>
  </si>
  <si>
    <t>McCloud Union Elementary</t>
  </si>
  <si>
    <t>48705810139816</t>
  </si>
  <si>
    <t>70581</t>
  </si>
  <si>
    <t>0139816</t>
  </si>
  <si>
    <t>2083</t>
  </si>
  <si>
    <t>C2083</t>
  </si>
  <si>
    <t>Griffin Academy High</t>
  </si>
  <si>
    <t>58727280000000</t>
  </si>
  <si>
    <t>72728</t>
  </si>
  <si>
    <t>Camptonville Elementary</t>
  </si>
  <si>
    <t>20-15536 08-26-2022</t>
  </si>
  <si>
    <t>September 2022</t>
  </si>
  <si>
    <t>County Summary of the Ninth Apportionment for CARES Act</t>
  </si>
  <si>
    <t>00323752</t>
  </si>
  <si>
    <t>00323753</t>
  </si>
  <si>
    <t>00323754</t>
  </si>
  <si>
    <t>00323755</t>
  </si>
  <si>
    <t>00323756</t>
  </si>
  <si>
    <t>00323757</t>
  </si>
  <si>
    <t>00323758</t>
  </si>
  <si>
    <t>00323759</t>
  </si>
  <si>
    <t>00323760</t>
  </si>
  <si>
    <t>00323761</t>
  </si>
  <si>
    <t>00323762</t>
  </si>
  <si>
    <t>00323763</t>
  </si>
  <si>
    <t>00323764</t>
  </si>
  <si>
    <t>00323765</t>
  </si>
  <si>
    <t>00323766</t>
  </si>
  <si>
    <t>00323767</t>
  </si>
  <si>
    <t>00323768</t>
  </si>
  <si>
    <t>00323769</t>
  </si>
  <si>
    <t>00323770</t>
  </si>
  <si>
    <t>00323771</t>
  </si>
  <si>
    <t>00323772</t>
  </si>
  <si>
    <t>00323773</t>
  </si>
  <si>
    <t>00323774</t>
  </si>
  <si>
    <t>00323775</t>
  </si>
  <si>
    <t>00323776</t>
  </si>
  <si>
    <t>00323777</t>
  </si>
  <si>
    <t>00323778</t>
  </si>
  <si>
    <t>00323779</t>
  </si>
  <si>
    <t>00323780</t>
  </si>
  <si>
    <t>00323781</t>
  </si>
  <si>
    <t>00323782</t>
  </si>
  <si>
    <t>00323783</t>
  </si>
  <si>
    <t>00323784</t>
  </si>
  <si>
    <t>00323785</t>
  </si>
  <si>
    <t>CDS: County District School</t>
  </si>
  <si>
    <t xml:space="preserve">Fiscal Year 2020–21 </t>
  </si>
  <si>
    <t>Voucher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</si>
</sst>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"/>
  </numFmts>
  <fonts count="22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name val="Arial"/>
      <family val="2"/>
    </font>
    <font>
      <b/>
      <sz val="12"/>
      <color theme="1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0"/>
      <name val="Segoe UI"/>
      <family val="2"/>
    </font>
    <font>
      <sz val="10"/>
      <name val="Segoe UI"/>
      <family val="2"/>
    </font>
    <font>
      <sz val="8"/>
      <name val="Arial"/>
      <family val="2"/>
    </font>
    <font>
      <sz val="12"/>
      <color theme="1"/>
      <name val="Arial"/>
      <family val="2"/>
    </font>
    <font>
      <b/>
      <sz val="12"/>
      <color rgb="FFFFFFFF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rgb="FF000000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1">
    <xf numFmtId="0" fontId="0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6" fillId="0" borderId="0"/>
    <xf numFmtId="0" fontId="10" fillId="0" borderId="0" applyNumberFormat="0" applyFill="0" applyAlignment="0" applyProtection="0"/>
    <xf numFmtId="0" fontId="8" fillId="0" borderId="1" applyNumberFormat="0" applyFill="0" applyAlignment="0" applyProtection="0"/>
    <xf numFmtId="0" fontId="2" fillId="0" borderId="0"/>
    <xf numFmtId="0" fontId="2" fillId="0" borderId="0"/>
    <xf numFmtId="0" fontId="12" fillId="0" borderId="0"/>
    <xf numFmtId="0" fontId="13" fillId="0" borderId="0"/>
    <xf numFmtId="0" fontId="11" fillId="0" borderId="0"/>
    <xf numFmtId="0" fontId="1" fillId="0" borderId="0"/>
    <xf numFmtId="0" fontId="8" fillId="0" borderId="0" applyNumberFormat="0" applyFill="0" applyAlignment="0" applyProtection="0"/>
    <xf numFmtId="44" fontId="11" fillId="0" borderId="0" applyFont="0" applyFill="0" applyBorder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</cellStyleXfs>
  <cellXfs count="67">
    <xf numFmtId="0" fontId="0" fillId="0" borderId="0" xfId="0"/>
    <xf numFmtId="0" fontId="4" fillId="0" borderId="0" xfId="2" applyFont="1"/>
    <xf numFmtId="0" fontId="9" fillId="0" borderId="0" xfId="8" applyFont="1" applyFill="1" applyAlignment="1">
      <alignment horizontal="centerContinuous" vertical="center"/>
    </xf>
    <xf numFmtId="0" fontId="4" fillId="0" borderId="0" xfId="2" applyFont="1" applyAlignment="1"/>
    <xf numFmtId="49" fontId="4" fillId="0" borderId="0" xfId="2" applyNumberFormat="1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4" fillId="0" borderId="0" xfId="2" applyFont="1" applyFill="1" applyAlignment="1">
      <alignment horizontal="center"/>
    </xf>
    <xf numFmtId="0" fontId="8" fillId="0" borderId="0" xfId="0" applyFont="1"/>
    <xf numFmtId="0" fontId="0" fillId="0" borderId="0" xfId="0" applyAlignment="1">
      <alignment horizontal="left"/>
    </xf>
    <xf numFmtId="0" fontId="0" fillId="0" borderId="0" xfId="0" applyNumberForma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0" fontId="10" fillId="0" borderId="0" xfId="0" applyNumberFormat="1" applyFont="1" applyFill="1" applyBorder="1" applyAlignment="1" applyProtection="1"/>
    <xf numFmtId="164" fontId="8" fillId="0" borderId="0" xfId="0" applyNumberFormat="1" applyFont="1" applyFill="1" applyBorder="1"/>
    <xf numFmtId="0" fontId="0" fillId="0" borderId="0" xfId="0" applyFont="1" applyFill="1" applyBorder="1"/>
    <xf numFmtId="0" fontId="11" fillId="0" borderId="0" xfId="14" applyFont="1" applyAlignment="1">
      <alignment horizontal="center"/>
    </xf>
    <xf numFmtId="0" fontId="4" fillId="0" borderId="0" xfId="14" applyNumberFormat="1" applyFont="1" applyBorder="1" applyAlignment="1">
      <alignment horizontal="center"/>
    </xf>
    <xf numFmtId="0" fontId="11" fillId="0" borderId="0" xfId="14" applyFont="1"/>
    <xf numFmtId="49" fontId="4" fillId="0" borderId="0" xfId="14" applyNumberFormat="1" applyFont="1" applyAlignment="1">
      <alignment horizontal="center"/>
    </xf>
    <xf numFmtId="49" fontId="4" fillId="0" borderId="0" xfId="14" applyNumberFormat="1" applyFont="1"/>
    <xf numFmtId="0" fontId="4" fillId="0" borderId="0" xfId="14" applyFont="1" applyAlignment="1"/>
    <xf numFmtId="0" fontId="0" fillId="0" borderId="0" xfId="14" applyFont="1"/>
    <xf numFmtId="0" fontId="0" fillId="0" borderId="0" xfId="14" applyNumberFormat="1" applyFont="1" applyFill="1" applyAlignment="1" applyProtection="1">
      <alignment horizontal="center"/>
    </xf>
    <xf numFmtId="0" fontId="11" fillId="0" borderId="0" xfId="14" applyNumberFormat="1" applyFill="1" applyAlignment="1">
      <alignment horizontal="left" wrapText="1"/>
    </xf>
    <xf numFmtId="49" fontId="4" fillId="0" borderId="0" xfId="11" applyNumberFormat="1" applyFont="1" applyFill="1" applyAlignment="1">
      <alignment horizontal="center"/>
    </xf>
    <xf numFmtId="0" fontId="0" fillId="0" borderId="0" xfId="0" applyNumberFormat="1" applyFont="1" applyFill="1" applyAlignment="1">
      <alignment horizontal="left"/>
    </xf>
    <xf numFmtId="0" fontId="0" fillId="0" borderId="0" xfId="0" applyNumberFormat="1" applyFont="1" applyFill="1" applyAlignment="1" applyProtection="1">
      <alignment horizontal="center"/>
    </xf>
    <xf numFmtId="0" fontId="11" fillId="0" borderId="0" xfId="14" applyNumberFormat="1" applyFill="1" applyAlignment="1">
      <alignment horizontal="left"/>
    </xf>
    <xf numFmtId="49" fontId="0" fillId="0" borderId="0" xfId="0" quotePrefix="1" applyNumberFormat="1"/>
    <xf numFmtId="6" fontId="15" fillId="0" borderId="0" xfId="17" applyNumberFormat="1" applyFont="1" applyFill="1" applyAlignment="1"/>
    <xf numFmtId="6" fontId="4" fillId="0" borderId="0" xfId="2" applyNumberFormat="1" applyFont="1" applyAlignment="1"/>
    <xf numFmtId="0" fontId="16" fillId="2" borderId="2" xfId="0" applyFont="1" applyFill="1" applyBorder="1" applyAlignment="1">
      <alignment horizontal="center" wrapText="1"/>
    </xf>
    <xf numFmtId="49" fontId="17" fillId="0" borderId="0" xfId="14" applyNumberFormat="1" applyFont="1" applyFill="1" applyAlignment="1">
      <alignment horizontal="center"/>
    </xf>
    <xf numFmtId="0" fontId="17" fillId="0" borderId="0" xfId="14" applyNumberFormat="1" applyFont="1" applyFill="1" applyAlignment="1">
      <alignment horizontal="center"/>
    </xf>
    <xf numFmtId="49" fontId="17" fillId="0" borderId="0" xfId="14" applyNumberFormat="1" applyFont="1" applyFill="1"/>
    <xf numFmtId="164" fontId="18" fillId="0" borderId="0" xfId="0" applyNumberFormat="1" applyFont="1" applyFill="1" applyAlignment="1">
      <alignment horizontal="right"/>
    </xf>
    <xf numFmtId="164" fontId="18" fillId="0" borderId="0" xfId="0" applyNumberFormat="1" applyFont="1" applyFill="1" applyAlignment="1">
      <alignment wrapText="1"/>
    </xf>
    <xf numFmtId="0" fontId="0" fillId="0" borderId="0" xfId="14" applyNumberFormat="1" applyFont="1" applyFill="1" applyAlignment="1">
      <alignment horizontal="left" wrapText="1"/>
    </xf>
    <xf numFmtId="17" fontId="0" fillId="0" borderId="0" xfId="14" quotePrefix="1" applyNumberFormat="1" applyFont="1" applyFill="1" applyAlignment="1">
      <alignment horizontal="left"/>
    </xf>
    <xf numFmtId="0" fontId="11" fillId="0" borderId="0" xfId="14" quotePrefix="1" applyFont="1"/>
    <xf numFmtId="49" fontId="4" fillId="0" borderId="0" xfId="14" quotePrefix="1" applyNumberFormat="1" applyFont="1" applyAlignment="1">
      <alignment horizontal="center"/>
    </xf>
    <xf numFmtId="164" fontId="0" fillId="0" borderId="0" xfId="0" applyNumberFormat="1" applyFont="1" applyFill="1" applyAlignment="1"/>
    <xf numFmtId="164" fontId="19" fillId="0" borderId="0" xfId="0" applyNumberFormat="1" applyFont="1" applyFill="1" applyAlignment="1"/>
    <xf numFmtId="164" fontId="0" fillId="0" borderId="0" xfId="2" applyNumberFormat="1" applyFont="1" applyFill="1" applyAlignment="1"/>
    <xf numFmtId="0" fontId="0" fillId="0" borderId="0" xfId="14" applyNumberFormat="1" applyFont="1" applyFill="1" applyAlignment="1">
      <alignment horizontal="left"/>
    </xf>
    <xf numFmtId="0" fontId="0" fillId="0" borderId="0" xfId="14" applyNumberFormat="1" applyFont="1" applyAlignment="1" applyProtection="1">
      <alignment horizontal="center"/>
    </xf>
    <xf numFmtId="49" fontId="20" fillId="0" borderId="0" xfId="14" applyNumberFormat="1" applyFont="1" applyFill="1" applyAlignment="1">
      <alignment horizontal="center"/>
    </xf>
    <xf numFmtId="0" fontId="20" fillId="0" borderId="0" xfId="14" applyNumberFormat="1" applyFont="1" applyFill="1" applyAlignment="1">
      <alignment horizontal="center"/>
    </xf>
    <xf numFmtId="49" fontId="20" fillId="0" borderId="0" xfId="14" applyNumberFormat="1" applyFont="1" applyFill="1"/>
    <xf numFmtId="164" fontId="21" fillId="0" borderId="0" xfId="17" applyNumberFormat="1" applyFont="1" applyFill="1" applyAlignment="1">
      <alignment horizontal="right"/>
    </xf>
    <xf numFmtId="164" fontId="21" fillId="0" borderId="0" xfId="2" applyNumberFormat="1" applyFont="1" applyFill="1" applyAlignment="1">
      <alignment wrapText="1"/>
    </xf>
    <xf numFmtId="164" fontId="21" fillId="0" borderId="0" xfId="0" applyNumberFormat="1" applyFont="1" applyFill="1" applyAlignment="1"/>
    <xf numFmtId="0" fontId="8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9" fillId="0" borderId="0" xfId="8" applyFont="1" applyFill="1" applyAlignment="1">
      <alignment horizontal="left"/>
    </xf>
    <xf numFmtId="0" fontId="7" fillId="0" borderId="0" xfId="18" applyFont="1" applyAlignment="1"/>
    <xf numFmtId="0" fontId="8" fillId="0" borderId="1" xfId="9" applyFill="1"/>
    <xf numFmtId="0" fontId="8" fillId="0" borderId="1" xfId="9" applyFill="1" applyAlignment="1">
      <alignment horizontal="left"/>
    </xf>
    <xf numFmtId="0" fontId="8" fillId="0" borderId="1" xfId="9" applyNumberFormat="1" applyFill="1" applyAlignment="1" applyProtection="1"/>
    <xf numFmtId="164" fontId="8" fillId="0" borderId="1" xfId="9" applyNumberFormat="1" applyFill="1"/>
    <xf numFmtId="0" fontId="8" fillId="0" borderId="1" xfId="9"/>
    <xf numFmtId="0" fontId="16" fillId="2" borderId="3" xfId="0" applyFont="1" applyFill="1" applyBorder="1" applyAlignment="1">
      <alignment horizontal="center" wrapText="1"/>
    </xf>
    <xf numFmtId="0" fontId="16" fillId="2" borderId="3" xfId="2" applyFont="1" applyFill="1" applyBorder="1" applyAlignment="1">
      <alignment horizontal="center" wrapText="1"/>
    </xf>
    <xf numFmtId="0" fontId="8" fillId="0" borderId="1" xfId="9" applyNumberFormat="1" applyFill="1" applyAlignment="1" applyProtection="1">
      <alignment horizontal="center"/>
    </xf>
    <xf numFmtId="6" fontId="8" fillId="0" borderId="1" xfId="9" applyNumberFormat="1" applyFill="1" applyAlignment="1">
      <alignment horizontal="right"/>
    </xf>
    <xf numFmtId="6" fontId="8" fillId="0" borderId="1" xfId="9" applyNumberFormat="1" applyFill="1"/>
    <xf numFmtId="0" fontId="9" fillId="0" borderId="0" xfId="8" applyFont="1" applyAlignment="1">
      <alignment vertical="top"/>
    </xf>
  </cellXfs>
  <cellStyles count="21">
    <cellStyle name="Currency" xfId="17" builtinId="4"/>
    <cellStyle name="Heading 1" xfId="8" builtinId="16" customBuiltin="1"/>
    <cellStyle name="Heading 2" xfId="18" builtinId="17" customBuiltin="1"/>
    <cellStyle name="Heading 3" xfId="19" builtinId="18" customBuiltin="1"/>
    <cellStyle name="Heading 4" xfId="20" builtinId="19" customBuiltin="1"/>
    <cellStyle name="Normal" xfId="0" builtinId="0" customBuiltin="1"/>
    <cellStyle name="Normal 12 2 2 2 2 2 2 2 2 2" xfId="1" xr:uid="{00000000-0005-0000-0000-000002000000}"/>
    <cellStyle name="Normal 2" xfId="10" xr:uid="{00000000-0005-0000-0000-000003000000}"/>
    <cellStyle name="Normal 20" xfId="2" xr:uid="{00000000-0005-0000-0000-000004000000}"/>
    <cellStyle name="Normal 20 2" xfId="3" xr:uid="{00000000-0005-0000-0000-000005000000}"/>
    <cellStyle name="Normal 25 2" xfId="4" xr:uid="{00000000-0005-0000-0000-000006000000}"/>
    <cellStyle name="Normal 3" xfId="12" xr:uid="{00000000-0005-0000-0000-000007000000}"/>
    <cellStyle name="Normal 4" xfId="5" xr:uid="{00000000-0005-0000-0000-000008000000}"/>
    <cellStyle name="Normal 4 2 2" xfId="14" xr:uid="{E1918BA5-FEDA-3A46-BAD7-C00E1D8DABD7}"/>
    <cellStyle name="Normal 5" xfId="11" xr:uid="{00000000-0005-0000-0000-000009000000}"/>
    <cellStyle name="Normal 6" xfId="13" xr:uid="{F3374238-D2B5-1B48-955D-D050D0A5AFF0}"/>
    <cellStyle name="Normal 7" xfId="6" xr:uid="{00000000-0005-0000-0000-00000A000000}"/>
    <cellStyle name="Normal 8" xfId="7" xr:uid="{00000000-0005-0000-0000-00000B000000}"/>
    <cellStyle name="Normal 9" xfId="15" xr:uid="{6252623A-B9D7-4A3B-88F5-CF5885A48BDF}"/>
    <cellStyle name="Total" xfId="9" builtinId="25" customBuiltin="1"/>
    <cellStyle name="Total 4" xfId="16" xr:uid="{DBB0D749-DB49-418B-858E-DD799CF94496}"/>
  </cellStyles>
  <dxfs count="37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FFFF"/>
        <name val="Arial"/>
        <family val="2"/>
        <scheme val="none"/>
      </font>
      <fill>
        <patternFill patternType="solid">
          <fgColor rgb="FF000000"/>
          <bgColor rgb="FF008000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border>
        <bottom style="thin">
          <color indexed="64"/>
        </bottom>
      </border>
    </dxf>
    <dxf>
      <numFmt numFmtId="164" formatCode="&quot;$&quot;#,##0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0" formatCode="&quot;$&quot;#,##0_);[Red]\(&quot;$&quot;#,##0\)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0"/>
    </dxf>
    <dxf>
      <font>
        <b val="0"/>
      </font>
      <numFmt numFmtId="0" formatCode="General"/>
      <alignment horizontal="center" vertical="bottom" textRotation="0" indent="0" justifyLastLine="0" shrinkToFit="0" readingOrder="0"/>
      <protection locked="1" hidden="0"/>
    </dxf>
    <dxf>
      <font>
        <b val="0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FFFF"/>
        <name val="Arial"/>
        <family val="2"/>
        <scheme val="none"/>
      </font>
      <fill>
        <patternFill patternType="solid">
          <fgColor rgb="FF000000"/>
          <bgColor rgb="FF008000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theme" Target="theme/theme1.xml"/><Relationship Id="rId7" Type="http://schemas.openxmlformats.org/officeDocument/2006/relationships/powerPivotData" Target="model/item.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connections" Target="connections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4:L89" totalsRowCount="1" headerRowDxfId="36" headerRowBorderDxfId="35" totalsRowCellStyle="Total">
  <autoFilter ref="A4:L88" xr:uid="{43953F09-FEFD-524C-9E8D-67C59BD120A1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00000000-0010-0000-0000-000001000000}" name="County Name" totalsRowLabel="Statewide Total" dataDxfId="34" dataCellStyle="Normal 4 2 2" totalsRowCellStyle="Total"/>
    <tableColumn id="2" xr3:uid="{00000000-0010-0000-0000-000002000000}" name="FI$Cal_x000a_Supplier_x000a_ID" dataDxfId="33" totalsRowCellStyle="Total"/>
    <tableColumn id="3" xr3:uid="{00000000-0010-0000-0000-000003000000}" name="FI$Cal_x000a_Address_x000a_Sequence_x000a_ID" dataDxfId="32" totalsRowCellStyle="Total"/>
    <tableColumn id="12" xr3:uid="{19C21E2E-8C4C-4BA2-A19E-C0E0069B57E1}" name="Full CDS Code" dataDxfId="31" dataCellStyle="Normal 4 2 2" totalsRowCellStyle="Total"/>
    <tableColumn id="4" xr3:uid="{00000000-0010-0000-0000-000004000000}" name="County_x000a_Code" dataDxfId="30" dataCellStyle="Normal 4 2 2" totalsRowCellStyle="Total"/>
    <tableColumn id="5" xr3:uid="{00000000-0010-0000-0000-000005000000}" name="District_x000a_Code" dataDxfId="29" dataCellStyle="Normal 4 2 2" totalsRowCellStyle="Total"/>
    <tableColumn id="6" xr3:uid="{00000000-0010-0000-0000-000006000000}" name="School_x000a_Code" dataDxfId="28" dataCellStyle="Normal 4 2 2" totalsRowCellStyle="Total"/>
    <tableColumn id="7" xr3:uid="{00000000-0010-0000-0000-000007000000}" name="Direct_x000a_Funded_x000a_Charter School_x000a_Number" dataDxfId="27" dataCellStyle="Normal 4 2 2" totalsRowCellStyle="Total"/>
    <tableColumn id="8" xr3:uid="{00000000-0010-0000-0000-000008000000}" name="Service Location Field" dataDxfId="26" totalsRowDxfId="17" dataCellStyle="Normal 4 2 2" totalsRowCellStyle="Total"/>
    <tableColumn id="9" xr3:uid="{00000000-0010-0000-0000-000009000000}" name="Local Educational Agency" dataDxfId="25" totalsRowDxfId="16" dataCellStyle="Normal 4 2 2" totalsRowCellStyle="Total"/>
    <tableColumn id="10" xr3:uid="{00000000-0010-0000-0000-00000A000000}" name="Revised_x000a_Final_x000a_Allocation_x000a_Amount" totalsRowFunction="sum" dataDxfId="24" totalsRowDxfId="14" totalsRowCellStyle="Total"/>
    <tableColumn id="11" xr3:uid="{00000000-0010-0000-0000-00000B000000}" name="9th_x000a_Apportionment" totalsRowFunction="sum" dataDxfId="23" totalsRowDxfId="15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Ninth Apportionment for CARES Act, Elementary and Secondary School Emergency Relief Fund (ESSER I) Section 18003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14" displayName="Table14" ref="A4:E39" totalsRowCount="1" headerRowDxfId="0" headerRowBorderDxfId="1" totalsRowCellStyle="Total">
  <autoFilter ref="A4:E38" xr:uid="{BFE0C221-A9DC-408F-A7EA-6C2B90C073BA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00000000-0010-0000-0100-000001000000}" name="County_x000a_Code" totalsRowLabel="Statewide Total" dataDxfId="22" totalsRowDxfId="5" totalsRowCellStyle="Total"/>
    <tableColumn id="2" xr3:uid="{00000000-0010-0000-0100-000002000000}" name="County Treasurer" dataDxfId="21" totalsRowDxfId="4" totalsRowCellStyle="Total"/>
    <tableColumn id="9" xr3:uid="{00000000-0010-0000-0100-000009000000}" name="Invoice Number" dataDxfId="20" totalsRowDxfId="3" dataCellStyle="Normal 5" totalsRowCellStyle="Total"/>
    <tableColumn id="11" xr3:uid="{00000000-0010-0000-0100-00000B000000}" name="County Total" totalsRowFunction="sum" dataDxfId="19" totalsRowDxfId="2" totalsRowCellStyle="Total"/>
    <tableColumn id="3" xr3:uid="{F5276895-9944-4016-8971-00F63EA37904}" name="Voucher Number" dataDxfId="18" dataCellStyle="Normal 2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Ninth Apportionment for CARES Act Elementary and Secondary School Emergency Relief Fund, Section 18003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2"/>
  <sheetViews>
    <sheetView tabSelected="1" zoomScaleNormal="100" workbookViewId="0"/>
  </sheetViews>
  <sheetFormatPr defaultColWidth="8.84375" defaultRowHeight="15.5" x14ac:dyDescent="0.35"/>
  <cols>
    <col min="1" max="1" width="28.53515625" style="9" bestFit="1" customWidth="1"/>
    <col min="2" max="2" width="11.69140625" style="5" bestFit="1" customWidth="1"/>
    <col min="3" max="3" width="13.07421875" style="6" bestFit="1" customWidth="1"/>
    <col min="4" max="4" width="15.07421875" style="6" bestFit="1" customWidth="1"/>
    <col min="5" max="5" width="11.4609375" style="6" bestFit="1" customWidth="1"/>
    <col min="6" max="6" width="8.69140625" style="7" customWidth="1"/>
    <col min="7" max="7" width="9.07421875" style="7" customWidth="1"/>
    <col min="8" max="8" width="8.84375" style="6" customWidth="1"/>
    <col min="9" max="9" width="14.07421875" style="7" customWidth="1"/>
    <col min="10" max="10" width="40.69140625" style="4" customWidth="1"/>
    <col min="11" max="11" width="18.69140625" style="5" customWidth="1"/>
    <col min="12" max="12" width="18.69140625" style="5" bestFit="1" customWidth="1"/>
    <col min="13" max="16384" width="8.84375" style="1"/>
  </cols>
  <sheetData>
    <row r="1" spans="1:12" customFormat="1" ht="20" x14ac:dyDescent="0.35">
      <c r="A1" s="66" t="s">
        <v>355</v>
      </c>
    </row>
    <row r="2" spans="1:12" customFormat="1" x14ac:dyDescent="0.35">
      <c r="A2" s="52" t="s">
        <v>480</v>
      </c>
      <c r="C2" t="s">
        <v>0</v>
      </c>
      <c r="H2" t="s">
        <v>0</v>
      </c>
    </row>
    <row r="3" spans="1:12" customFormat="1" x14ac:dyDescent="0.35">
      <c r="A3" s="53" t="s">
        <v>479</v>
      </c>
    </row>
    <row r="4" spans="1:12" ht="77.5" x14ac:dyDescent="0.35">
      <c r="A4" s="31" t="s">
        <v>1</v>
      </c>
      <c r="B4" s="31" t="s">
        <v>141</v>
      </c>
      <c r="C4" s="31" t="s">
        <v>142</v>
      </c>
      <c r="D4" s="31" t="s">
        <v>96</v>
      </c>
      <c r="E4" s="31" t="s">
        <v>2</v>
      </c>
      <c r="F4" s="31" t="s">
        <v>3</v>
      </c>
      <c r="G4" s="31" t="s">
        <v>4</v>
      </c>
      <c r="H4" s="31" t="s">
        <v>94</v>
      </c>
      <c r="I4" s="31" t="s">
        <v>5</v>
      </c>
      <c r="J4" s="31" t="s">
        <v>6</v>
      </c>
      <c r="K4" s="31" t="s">
        <v>262</v>
      </c>
      <c r="L4" s="31" t="s">
        <v>354</v>
      </c>
    </row>
    <row r="5" spans="1:12" x14ac:dyDescent="0.35">
      <c r="A5" s="17" t="s">
        <v>7</v>
      </c>
      <c r="B5" s="15" t="s">
        <v>143</v>
      </c>
      <c r="C5" s="15">
        <v>1</v>
      </c>
      <c r="D5" s="17" t="s">
        <v>175</v>
      </c>
      <c r="E5" s="15" t="s">
        <v>8</v>
      </c>
      <c r="F5" s="15" t="s">
        <v>113</v>
      </c>
      <c r="G5" s="15" t="s">
        <v>111</v>
      </c>
      <c r="H5" s="15" t="s">
        <v>9</v>
      </c>
      <c r="I5" s="16" t="s">
        <v>113</v>
      </c>
      <c r="J5" s="17" t="s">
        <v>176</v>
      </c>
      <c r="K5" s="29">
        <v>442110</v>
      </c>
      <c r="L5" s="30">
        <v>19561</v>
      </c>
    </row>
    <row r="6" spans="1:12" x14ac:dyDescent="0.35">
      <c r="A6" s="17" t="s">
        <v>7</v>
      </c>
      <c r="B6" s="15" t="s">
        <v>143</v>
      </c>
      <c r="C6" s="15">
        <v>1</v>
      </c>
      <c r="D6" s="17" t="s">
        <v>356</v>
      </c>
      <c r="E6" s="15" t="str">
        <f t="shared" ref="E6" si="0">MID(D6,1,2)</f>
        <v>01</v>
      </c>
      <c r="F6" s="15" t="str">
        <f t="shared" ref="F6" si="1">MID(D6,3,5)</f>
        <v>61143</v>
      </c>
      <c r="G6" s="15" t="str">
        <f t="shared" ref="G6" si="2">MID(D6,8,7)</f>
        <v>0000000</v>
      </c>
      <c r="H6" s="15" t="s">
        <v>9</v>
      </c>
      <c r="I6" s="16" t="str">
        <f t="shared" ref="I6" si="3">IF(H6="N/A",F6,"C"&amp;H6)</f>
        <v>61143</v>
      </c>
      <c r="J6" s="17" t="s">
        <v>357</v>
      </c>
      <c r="K6" s="49">
        <v>629918</v>
      </c>
      <c r="L6" s="50">
        <v>48587</v>
      </c>
    </row>
    <row r="7" spans="1:12" x14ac:dyDescent="0.35">
      <c r="A7" s="17" t="s">
        <v>7</v>
      </c>
      <c r="B7" s="15" t="s">
        <v>143</v>
      </c>
      <c r="C7" s="15">
        <v>1</v>
      </c>
      <c r="D7" s="17" t="s">
        <v>320</v>
      </c>
      <c r="E7" s="15" t="s">
        <v>8</v>
      </c>
      <c r="F7" s="15" t="s">
        <v>321</v>
      </c>
      <c r="G7" s="15" t="s">
        <v>111</v>
      </c>
      <c r="H7" s="15" t="s">
        <v>9</v>
      </c>
      <c r="I7" s="16" t="s">
        <v>321</v>
      </c>
      <c r="J7" s="17" t="s">
        <v>322</v>
      </c>
      <c r="K7" s="29">
        <v>1894271</v>
      </c>
      <c r="L7" s="30">
        <v>255215</v>
      </c>
    </row>
    <row r="8" spans="1:12" x14ac:dyDescent="0.35">
      <c r="A8" s="17" t="s">
        <v>7</v>
      </c>
      <c r="B8" s="15" t="s">
        <v>143</v>
      </c>
      <c r="C8" s="15">
        <v>1</v>
      </c>
      <c r="D8" s="17" t="s">
        <v>323</v>
      </c>
      <c r="E8" s="15" t="s">
        <v>8</v>
      </c>
      <c r="F8" s="15" t="s">
        <v>112</v>
      </c>
      <c r="G8" s="15" t="s">
        <v>111</v>
      </c>
      <c r="H8" s="15" t="s">
        <v>9</v>
      </c>
      <c r="I8" s="16" t="s">
        <v>112</v>
      </c>
      <c r="J8" s="17" t="s">
        <v>324</v>
      </c>
      <c r="K8" s="29">
        <v>1767508</v>
      </c>
      <c r="L8" s="30">
        <v>253193</v>
      </c>
    </row>
    <row r="9" spans="1:12" x14ac:dyDescent="0.35">
      <c r="A9" s="37" t="s">
        <v>7</v>
      </c>
      <c r="B9" s="15" t="s">
        <v>143</v>
      </c>
      <c r="C9" s="15">
        <v>1</v>
      </c>
      <c r="D9" s="17" t="s">
        <v>358</v>
      </c>
      <c r="E9" s="15" t="str">
        <f t="shared" ref="E9" si="4">MID(D9,1,2)</f>
        <v>01</v>
      </c>
      <c r="F9" s="15" t="str">
        <f t="shared" ref="F9" si="5">MID(D9,3,5)</f>
        <v>10017</v>
      </c>
      <c r="G9" s="15" t="str">
        <f t="shared" ref="G9" si="6">MID(D9,8,7)</f>
        <v>0123968</v>
      </c>
      <c r="H9" s="15" t="s">
        <v>359</v>
      </c>
      <c r="I9" s="16" t="str">
        <f t="shared" ref="I9" si="7">IF(H9="N/A",F9,"C"&amp;H9)</f>
        <v>C1284</v>
      </c>
      <c r="J9" s="17" t="s">
        <v>360</v>
      </c>
      <c r="K9" s="29">
        <v>54193</v>
      </c>
      <c r="L9" s="30">
        <v>18235</v>
      </c>
    </row>
    <row r="10" spans="1:12" x14ac:dyDescent="0.35">
      <c r="A10" s="17" t="s">
        <v>10</v>
      </c>
      <c r="B10" s="15" t="s">
        <v>144</v>
      </c>
      <c r="C10" s="15">
        <v>5</v>
      </c>
      <c r="D10" s="20" t="s">
        <v>281</v>
      </c>
      <c r="E10" s="15" t="s">
        <v>11</v>
      </c>
      <c r="F10" s="15" t="s">
        <v>282</v>
      </c>
      <c r="G10" s="15" t="s">
        <v>111</v>
      </c>
      <c r="H10" s="15" t="s">
        <v>9</v>
      </c>
      <c r="I10" s="16" t="s">
        <v>282</v>
      </c>
      <c r="J10" s="19" t="s">
        <v>283</v>
      </c>
      <c r="K10" s="29">
        <v>281124</v>
      </c>
      <c r="L10" s="30">
        <v>6490</v>
      </c>
    </row>
    <row r="11" spans="1:12" x14ac:dyDescent="0.35">
      <c r="A11" s="17" t="s">
        <v>10</v>
      </c>
      <c r="B11" s="15" t="s">
        <v>144</v>
      </c>
      <c r="C11" s="15">
        <v>5</v>
      </c>
      <c r="D11" s="17" t="s">
        <v>177</v>
      </c>
      <c r="E11" s="15" t="s">
        <v>11</v>
      </c>
      <c r="F11" s="15" t="s">
        <v>230</v>
      </c>
      <c r="G11" s="15" t="s">
        <v>111</v>
      </c>
      <c r="H11" s="15" t="s">
        <v>9</v>
      </c>
      <c r="I11" s="16" t="s">
        <v>230</v>
      </c>
      <c r="J11" s="17" t="s">
        <v>178</v>
      </c>
      <c r="K11" s="29">
        <v>359802</v>
      </c>
      <c r="L11" s="30">
        <v>44192</v>
      </c>
    </row>
    <row r="12" spans="1:12" x14ac:dyDescent="0.35">
      <c r="A12" s="17" t="s">
        <v>12</v>
      </c>
      <c r="B12" s="15" t="s">
        <v>145</v>
      </c>
      <c r="C12" s="15">
        <v>50</v>
      </c>
      <c r="D12" s="17" t="s">
        <v>97</v>
      </c>
      <c r="E12" s="15" t="s">
        <v>13</v>
      </c>
      <c r="F12" s="15" t="s">
        <v>114</v>
      </c>
      <c r="G12" s="15" t="s">
        <v>111</v>
      </c>
      <c r="H12" s="15" t="s">
        <v>9</v>
      </c>
      <c r="I12" s="16" t="s">
        <v>114</v>
      </c>
      <c r="J12" s="17" t="s">
        <v>95</v>
      </c>
      <c r="K12" s="29">
        <v>159180</v>
      </c>
      <c r="L12" s="30">
        <v>21046</v>
      </c>
    </row>
    <row r="13" spans="1:12" x14ac:dyDescent="0.35">
      <c r="A13" s="17" t="s">
        <v>12</v>
      </c>
      <c r="B13" s="15" t="s">
        <v>145</v>
      </c>
      <c r="C13" s="15">
        <v>50</v>
      </c>
      <c r="D13" s="17" t="s">
        <v>179</v>
      </c>
      <c r="E13" s="15" t="s">
        <v>13</v>
      </c>
      <c r="F13" s="15" t="s">
        <v>231</v>
      </c>
      <c r="G13" s="15" t="s">
        <v>111</v>
      </c>
      <c r="H13" s="15" t="s">
        <v>9</v>
      </c>
      <c r="I13" s="16" t="s">
        <v>231</v>
      </c>
      <c r="J13" s="17" t="s">
        <v>180</v>
      </c>
      <c r="K13" s="29">
        <v>2059846</v>
      </c>
      <c r="L13" s="30">
        <v>423217</v>
      </c>
    </row>
    <row r="14" spans="1:12" x14ac:dyDescent="0.35">
      <c r="A14" s="17" t="s">
        <v>12</v>
      </c>
      <c r="B14" s="15" t="s">
        <v>145</v>
      </c>
      <c r="C14" s="15">
        <v>50</v>
      </c>
      <c r="D14" s="22" t="s">
        <v>361</v>
      </c>
      <c r="E14" s="46" t="s">
        <v>13</v>
      </c>
      <c r="F14" s="46" t="s">
        <v>362</v>
      </c>
      <c r="G14" s="46" t="s">
        <v>363</v>
      </c>
      <c r="H14" s="46" t="s">
        <v>364</v>
      </c>
      <c r="I14" s="47" t="s">
        <v>365</v>
      </c>
      <c r="J14" s="48" t="s">
        <v>366</v>
      </c>
      <c r="K14" s="49">
        <v>74608</v>
      </c>
      <c r="L14" s="50">
        <v>7</v>
      </c>
    </row>
    <row r="15" spans="1:12" x14ac:dyDescent="0.35">
      <c r="A15" s="17" t="s">
        <v>14</v>
      </c>
      <c r="B15" s="15" t="s">
        <v>146</v>
      </c>
      <c r="C15" s="15">
        <v>1</v>
      </c>
      <c r="D15" s="17" t="s">
        <v>367</v>
      </c>
      <c r="E15" s="15" t="s">
        <v>15</v>
      </c>
      <c r="F15" s="15" t="s">
        <v>368</v>
      </c>
      <c r="G15" s="15" t="s">
        <v>111</v>
      </c>
      <c r="H15" s="15" t="s">
        <v>9</v>
      </c>
      <c r="I15" s="16" t="s">
        <v>368</v>
      </c>
      <c r="J15" s="17" t="s">
        <v>369</v>
      </c>
      <c r="K15" s="29">
        <v>417588</v>
      </c>
      <c r="L15" s="30">
        <v>38</v>
      </c>
    </row>
    <row r="16" spans="1:12" x14ac:dyDescent="0.35">
      <c r="A16" s="17" t="s">
        <v>16</v>
      </c>
      <c r="B16" s="15" t="s">
        <v>147</v>
      </c>
      <c r="C16" s="15">
        <v>10</v>
      </c>
      <c r="D16" s="17" t="s">
        <v>181</v>
      </c>
      <c r="E16" s="15" t="s">
        <v>17</v>
      </c>
      <c r="F16" s="15" t="s">
        <v>232</v>
      </c>
      <c r="G16" s="15" t="s">
        <v>111</v>
      </c>
      <c r="H16" s="15" t="s">
        <v>9</v>
      </c>
      <c r="I16" s="16" t="s">
        <v>232</v>
      </c>
      <c r="J16" s="17" t="s">
        <v>18</v>
      </c>
      <c r="K16" s="29">
        <v>200630</v>
      </c>
      <c r="L16" s="30">
        <v>8865</v>
      </c>
    </row>
    <row r="17" spans="1:12" x14ac:dyDescent="0.35">
      <c r="A17" s="17" t="s">
        <v>16</v>
      </c>
      <c r="B17" s="15" t="s">
        <v>147</v>
      </c>
      <c r="C17" s="15">
        <v>10</v>
      </c>
      <c r="D17" s="17" t="s">
        <v>284</v>
      </c>
      <c r="E17" s="15" t="s">
        <v>17</v>
      </c>
      <c r="F17" s="15" t="s">
        <v>285</v>
      </c>
      <c r="G17" s="15" t="s">
        <v>111</v>
      </c>
      <c r="H17" s="15" t="s">
        <v>9</v>
      </c>
      <c r="I17" s="16" t="s">
        <v>285</v>
      </c>
      <c r="J17" s="17" t="s">
        <v>286</v>
      </c>
      <c r="K17" s="29">
        <v>151352</v>
      </c>
      <c r="L17" s="30">
        <v>5498</v>
      </c>
    </row>
    <row r="18" spans="1:12" x14ac:dyDescent="0.35">
      <c r="A18" s="17" t="s">
        <v>16</v>
      </c>
      <c r="B18" s="15" t="s">
        <v>147</v>
      </c>
      <c r="C18" s="15">
        <v>10</v>
      </c>
      <c r="D18" s="17" t="s">
        <v>182</v>
      </c>
      <c r="E18" s="15" t="s">
        <v>17</v>
      </c>
      <c r="F18" s="15" t="s">
        <v>233</v>
      </c>
      <c r="G18" s="15" t="s">
        <v>111</v>
      </c>
      <c r="H18" s="15" t="s">
        <v>9</v>
      </c>
      <c r="I18" s="16" t="s">
        <v>233</v>
      </c>
      <c r="J18" s="17" t="s">
        <v>183</v>
      </c>
      <c r="K18" s="29">
        <v>906505</v>
      </c>
      <c r="L18" s="30">
        <v>32263</v>
      </c>
    </row>
    <row r="19" spans="1:12" x14ac:dyDescent="0.35">
      <c r="A19" s="17" t="s">
        <v>19</v>
      </c>
      <c r="B19" s="15" t="s">
        <v>148</v>
      </c>
      <c r="C19" s="15">
        <v>1</v>
      </c>
      <c r="D19" s="17" t="s">
        <v>370</v>
      </c>
      <c r="E19" s="15" t="s">
        <v>20</v>
      </c>
      <c r="F19" s="15" t="s">
        <v>372</v>
      </c>
      <c r="G19" s="15" t="s">
        <v>111</v>
      </c>
      <c r="H19" s="15" t="s">
        <v>9</v>
      </c>
      <c r="I19" s="16" t="s">
        <v>372</v>
      </c>
      <c r="J19" s="17" t="s">
        <v>371</v>
      </c>
      <c r="K19" s="29">
        <v>218227</v>
      </c>
      <c r="L19" s="30">
        <v>73061</v>
      </c>
    </row>
    <row r="20" spans="1:12" x14ac:dyDescent="0.35">
      <c r="A20" s="17" t="s">
        <v>21</v>
      </c>
      <c r="B20" s="15" t="s">
        <v>149</v>
      </c>
      <c r="C20" s="15">
        <v>2</v>
      </c>
      <c r="D20" s="17" t="s">
        <v>184</v>
      </c>
      <c r="E20" s="15" t="s">
        <v>22</v>
      </c>
      <c r="F20" s="15" t="s">
        <v>115</v>
      </c>
      <c r="G20" s="15" t="s">
        <v>111</v>
      </c>
      <c r="H20" s="15" t="s">
        <v>9</v>
      </c>
      <c r="I20" s="16" t="s">
        <v>115</v>
      </c>
      <c r="J20" s="17" t="s">
        <v>185</v>
      </c>
      <c r="K20" s="29">
        <v>1243330</v>
      </c>
      <c r="L20" s="30">
        <v>242097</v>
      </c>
    </row>
    <row r="21" spans="1:12" x14ac:dyDescent="0.35">
      <c r="A21" s="17" t="s">
        <v>21</v>
      </c>
      <c r="B21" s="15" t="s">
        <v>149</v>
      </c>
      <c r="C21" s="15">
        <v>2</v>
      </c>
      <c r="D21" s="17" t="s">
        <v>373</v>
      </c>
      <c r="E21" s="15" t="s">
        <v>22</v>
      </c>
      <c r="F21" s="15" t="s">
        <v>374</v>
      </c>
      <c r="G21" s="15" t="s">
        <v>111</v>
      </c>
      <c r="H21" s="15" t="s">
        <v>9</v>
      </c>
      <c r="I21" s="16" t="s">
        <v>374</v>
      </c>
      <c r="J21" s="17" t="s">
        <v>375</v>
      </c>
      <c r="K21" s="29">
        <v>32098</v>
      </c>
      <c r="L21" s="30">
        <v>24073</v>
      </c>
    </row>
    <row r="22" spans="1:12" x14ac:dyDescent="0.35">
      <c r="A22" s="17" t="s">
        <v>21</v>
      </c>
      <c r="B22" s="15" t="s">
        <v>149</v>
      </c>
      <c r="C22" s="15">
        <v>2</v>
      </c>
      <c r="D22" s="17" t="s">
        <v>287</v>
      </c>
      <c r="E22" s="15" t="s">
        <v>22</v>
      </c>
      <c r="F22" s="15" t="s">
        <v>288</v>
      </c>
      <c r="G22" s="15" t="s">
        <v>111</v>
      </c>
      <c r="H22" s="15" t="s">
        <v>9</v>
      </c>
      <c r="I22" s="16" t="s">
        <v>288</v>
      </c>
      <c r="J22" s="17" t="s">
        <v>289</v>
      </c>
      <c r="K22" s="29">
        <v>79940</v>
      </c>
      <c r="L22" s="30">
        <v>12189</v>
      </c>
    </row>
    <row r="23" spans="1:12" x14ac:dyDescent="0.35">
      <c r="A23" s="17" t="s">
        <v>21</v>
      </c>
      <c r="B23" s="15" t="s">
        <v>149</v>
      </c>
      <c r="C23" s="15">
        <v>2</v>
      </c>
      <c r="D23" s="17" t="s">
        <v>376</v>
      </c>
      <c r="E23" s="15" t="s">
        <v>22</v>
      </c>
      <c r="F23" s="15" t="s">
        <v>377</v>
      </c>
      <c r="G23" s="15" t="s">
        <v>111</v>
      </c>
      <c r="H23" s="15" t="s">
        <v>9</v>
      </c>
      <c r="I23" s="16" t="s">
        <v>377</v>
      </c>
      <c r="J23" s="17" t="s">
        <v>378</v>
      </c>
      <c r="K23" s="29">
        <v>992591</v>
      </c>
      <c r="L23" s="30">
        <v>148005</v>
      </c>
    </row>
    <row r="24" spans="1:12" x14ac:dyDescent="0.35">
      <c r="A24" s="17" t="s">
        <v>23</v>
      </c>
      <c r="B24" s="15" t="s">
        <v>150</v>
      </c>
      <c r="C24" s="15">
        <v>22</v>
      </c>
      <c r="D24" s="17" t="s">
        <v>186</v>
      </c>
      <c r="E24" s="15" t="s">
        <v>24</v>
      </c>
      <c r="F24" s="15" t="s">
        <v>234</v>
      </c>
      <c r="G24" s="15" t="s">
        <v>111</v>
      </c>
      <c r="H24" s="15" t="s">
        <v>9</v>
      </c>
      <c r="I24" s="16" t="s">
        <v>234</v>
      </c>
      <c r="J24" s="17" t="s">
        <v>187</v>
      </c>
      <c r="K24" s="29">
        <v>342647</v>
      </c>
      <c r="L24" s="30">
        <v>214424</v>
      </c>
    </row>
    <row r="25" spans="1:12" x14ac:dyDescent="0.35">
      <c r="A25" s="17" t="s">
        <v>25</v>
      </c>
      <c r="B25" s="15" t="s">
        <v>151</v>
      </c>
      <c r="C25" s="15">
        <v>5</v>
      </c>
      <c r="D25" s="17" t="s">
        <v>98</v>
      </c>
      <c r="E25" s="15" t="s">
        <v>26</v>
      </c>
      <c r="F25" s="15" t="s">
        <v>116</v>
      </c>
      <c r="G25" s="15" t="s">
        <v>111</v>
      </c>
      <c r="H25" s="15" t="s">
        <v>9</v>
      </c>
      <c r="I25" s="16" t="s">
        <v>116</v>
      </c>
      <c r="J25" s="17" t="s">
        <v>27</v>
      </c>
      <c r="K25" s="29">
        <v>270156</v>
      </c>
      <c r="L25" s="30">
        <v>27282</v>
      </c>
    </row>
    <row r="26" spans="1:12" x14ac:dyDescent="0.35">
      <c r="A26" s="17" t="s">
        <v>28</v>
      </c>
      <c r="B26" s="15" t="s">
        <v>152</v>
      </c>
      <c r="C26" s="15">
        <v>1</v>
      </c>
      <c r="D26" s="17" t="s">
        <v>99</v>
      </c>
      <c r="E26" s="15" t="s">
        <v>29</v>
      </c>
      <c r="F26" s="15" t="s">
        <v>117</v>
      </c>
      <c r="G26" s="15" t="s">
        <v>111</v>
      </c>
      <c r="H26" s="15" t="s">
        <v>9</v>
      </c>
      <c r="I26" s="16" t="s">
        <v>117</v>
      </c>
      <c r="J26" s="17" t="s">
        <v>30</v>
      </c>
      <c r="K26" s="29">
        <v>112651</v>
      </c>
      <c r="L26" s="30">
        <v>8168</v>
      </c>
    </row>
    <row r="27" spans="1:12" x14ac:dyDescent="0.35">
      <c r="A27" s="17" t="s">
        <v>28</v>
      </c>
      <c r="B27" s="15" t="s">
        <v>152</v>
      </c>
      <c r="C27" s="15">
        <v>1</v>
      </c>
      <c r="D27" s="20" t="s">
        <v>188</v>
      </c>
      <c r="E27" s="15" t="s">
        <v>29</v>
      </c>
      <c r="F27" s="15" t="s">
        <v>235</v>
      </c>
      <c r="G27" s="15" t="s">
        <v>111</v>
      </c>
      <c r="H27" s="15" t="s">
        <v>9</v>
      </c>
      <c r="I27" s="16" t="s">
        <v>235</v>
      </c>
      <c r="J27" s="19" t="s">
        <v>189</v>
      </c>
      <c r="K27" s="29">
        <v>40235</v>
      </c>
      <c r="L27" s="30">
        <v>7520</v>
      </c>
    </row>
    <row r="28" spans="1:12" x14ac:dyDescent="0.35">
      <c r="A28" s="17" t="s">
        <v>28</v>
      </c>
      <c r="B28" s="15" t="s">
        <v>152</v>
      </c>
      <c r="C28" s="15">
        <v>1</v>
      </c>
      <c r="D28" s="17" t="s">
        <v>379</v>
      </c>
      <c r="E28" s="15" t="str">
        <f t="shared" ref="E28" si="8">MID(D28,1,2)</f>
        <v>18</v>
      </c>
      <c r="F28" s="15" t="str">
        <f t="shared" ref="F28" si="9">MID(D28,3,5)</f>
        <v>64196</v>
      </c>
      <c r="G28" s="15" t="str">
        <f t="shared" ref="G28" si="10">MID(D28,8,7)</f>
        <v>0000000</v>
      </c>
      <c r="H28" s="15" t="s">
        <v>9</v>
      </c>
      <c r="I28" s="16" t="str">
        <f t="shared" ref="I28" si="11">IF(H28="N/A",F28,"C"&amp;H28)</f>
        <v>64196</v>
      </c>
      <c r="J28" s="17" t="s">
        <v>380</v>
      </c>
      <c r="K28" s="49">
        <v>308819</v>
      </c>
      <c r="L28" s="50">
        <v>27</v>
      </c>
    </row>
    <row r="29" spans="1:12" x14ac:dyDescent="0.35">
      <c r="A29" s="17" t="s">
        <v>274</v>
      </c>
      <c r="B29" s="15" t="s">
        <v>153</v>
      </c>
      <c r="C29" s="15">
        <v>1</v>
      </c>
      <c r="D29" s="17" t="s">
        <v>325</v>
      </c>
      <c r="E29" s="15" t="s">
        <v>31</v>
      </c>
      <c r="F29" s="15" t="s">
        <v>326</v>
      </c>
      <c r="G29" s="15" t="s">
        <v>111</v>
      </c>
      <c r="H29" s="15" t="s">
        <v>9</v>
      </c>
      <c r="I29" s="16" t="s">
        <v>326</v>
      </c>
      <c r="J29" s="17" t="s">
        <v>327</v>
      </c>
      <c r="K29" s="29">
        <v>2477547</v>
      </c>
      <c r="L29" s="30">
        <v>69723</v>
      </c>
    </row>
    <row r="30" spans="1:12" x14ac:dyDescent="0.35">
      <c r="A30" s="17" t="s">
        <v>274</v>
      </c>
      <c r="B30" s="15" t="s">
        <v>153</v>
      </c>
      <c r="C30" s="15">
        <v>1</v>
      </c>
      <c r="D30" s="17" t="s">
        <v>100</v>
      </c>
      <c r="E30" s="15" t="s">
        <v>31</v>
      </c>
      <c r="F30" s="15" t="s">
        <v>119</v>
      </c>
      <c r="G30" s="15" t="s">
        <v>111</v>
      </c>
      <c r="H30" s="15" t="s">
        <v>9</v>
      </c>
      <c r="I30" s="16" t="s">
        <v>119</v>
      </c>
      <c r="J30" s="17" t="s">
        <v>32</v>
      </c>
      <c r="K30" s="29">
        <v>3774970</v>
      </c>
      <c r="L30" s="30">
        <v>405420</v>
      </c>
    </row>
    <row r="31" spans="1:12" x14ac:dyDescent="0.35">
      <c r="A31" s="17" t="s">
        <v>274</v>
      </c>
      <c r="B31" s="15" t="s">
        <v>153</v>
      </c>
      <c r="C31" s="15">
        <v>1</v>
      </c>
      <c r="D31" s="17" t="s">
        <v>328</v>
      </c>
      <c r="E31" s="15" t="s">
        <v>31</v>
      </c>
      <c r="F31" s="15" t="s">
        <v>329</v>
      </c>
      <c r="G31" s="15" t="s">
        <v>111</v>
      </c>
      <c r="H31" s="15" t="s">
        <v>9</v>
      </c>
      <c r="I31" s="16" t="s">
        <v>329</v>
      </c>
      <c r="J31" s="17" t="s">
        <v>330</v>
      </c>
      <c r="K31" s="29">
        <v>2733761</v>
      </c>
      <c r="L31" s="30">
        <v>474832</v>
      </c>
    </row>
    <row r="32" spans="1:12" x14ac:dyDescent="0.35">
      <c r="A32" s="17" t="s">
        <v>274</v>
      </c>
      <c r="B32" s="15" t="s">
        <v>153</v>
      </c>
      <c r="C32" s="15">
        <v>1</v>
      </c>
      <c r="D32" s="20" t="s">
        <v>263</v>
      </c>
      <c r="E32" s="15" t="s">
        <v>31</v>
      </c>
      <c r="F32" s="15" t="s">
        <v>264</v>
      </c>
      <c r="G32" s="15" t="s">
        <v>111</v>
      </c>
      <c r="H32" s="15" t="s">
        <v>9</v>
      </c>
      <c r="I32" s="16" t="s">
        <v>264</v>
      </c>
      <c r="J32" s="19" t="s">
        <v>265</v>
      </c>
      <c r="K32" s="29">
        <v>1415491</v>
      </c>
      <c r="L32" s="30">
        <v>45217</v>
      </c>
    </row>
    <row r="33" spans="1:12" x14ac:dyDescent="0.35">
      <c r="A33" s="17" t="s">
        <v>274</v>
      </c>
      <c r="B33" s="15" t="s">
        <v>153</v>
      </c>
      <c r="C33" s="15">
        <v>1</v>
      </c>
      <c r="D33" s="20" t="s">
        <v>190</v>
      </c>
      <c r="E33" s="15" t="s">
        <v>31</v>
      </c>
      <c r="F33" s="15" t="s">
        <v>236</v>
      </c>
      <c r="G33" s="15" t="s">
        <v>111</v>
      </c>
      <c r="H33" s="15" t="s">
        <v>9</v>
      </c>
      <c r="I33" s="16" t="s">
        <v>236</v>
      </c>
      <c r="J33" s="19" t="s">
        <v>191</v>
      </c>
      <c r="K33" s="29">
        <v>2951163</v>
      </c>
      <c r="L33" s="30">
        <v>378885</v>
      </c>
    </row>
    <row r="34" spans="1:12" x14ac:dyDescent="0.35">
      <c r="A34" s="17" t="s">
        <v>274</v>
      </c>
      <c r="B34" s="15" t="s">
        <v>153</v>
      </c>
      <c r="C34" s="15">
        <v>1</v>
      </c>
      <c r="D34" s="17" t="s">
        <v>331</v>
      </c>
      <c r="E34" s="15" t="s">
        <v>31</v>
      </c>
      <c r="F34" s="15" t="s">
        <v>332</v>
      </c>
      <c r="G34" s="15" t="s">
        <v>111</v>
      </c>
      <c r="H34" s="15" t="s">
        <v>9</v>
      </c>
      <c r="I34" s="16" t="s">
        <v>332</v>
      </c>
      <c r="J34" s="17" t="s">
        <v>333</v>
      </c>
      <c r="K34" s="29">
        <v>696551</v>
      </c>
      <c r="L34" s="30">
        <v>37902</v>
      </c>
    </row>
    <row r="35" spans="1:12" x14ac:dyDescent="0.35">
      <c r="A35" s="17" t="s">
        <v>274</v>
      </c>
      <c r="B35" s="15" t="s">
        <v>153</v>
      </c>
      <c r="C35" s="15">
        <v>1</v>
      </c>
      <c r="D35" s="17" t="s">
        <v>101</v>
      </c>
      <c r="E35" s="15" t="s">
        <v>31</v>
      </c>
      <c r="F35" s="15" t="s">
        <v>122</v>
      </c>
      <c r="G35" s="15" t="s">
        <v>111</v>
      </c>
      <c r="H35" s="15" t="s">
        <v>9</v>
      </c>
      <c r="I35" s="16" t="s">
        <v>122</v>
      </c>
      <c r="J35" s="17" t="s">
        <v>33</v>
      </c>
      <c r="K35" s="29">
        <v>8429968</v>
      </c>
      <c r="L35" s="30">
        <v>28162</v>
      </c>
    </row>
    <row r="36" spans="1:12" x14ac:dyDescent="0.35">
      <c r="A36" s="21" t="s">
        <v>274</v>
      </c>
      <c r="B36" s="15" t="s">
        <v>153</v>
      </c>
      <c r="C36" s="15">
        <v>1</v>
      </c>
      <c r="D36" s="17" t="s">
        <v>102</v>
      </c>
      <c r="E36" s="15" t="s">
        <v>31</v>
      </c>
      <c r="F36" s="15" t="s">
        <v>118</v>
      </c>
      <c r="G36" s="15" t="s">
        <v>124</v>
      </c>
      <c r="H36" s="15" t="s">
        <v>34</v>
      </c>
      <c r="I36" s="16" t="s">
        <v>125</v>
      </c>
      <c r="J36" s="17" t="s">
        <v>35</v>
      </c>
      <c r="K36" s="29">
        <v>175814</v>
      </c>
      <c r="L36" s="30">
        <v>53609</v>
      </c>
    </row>
    <row r="37" spans="1:12" x14ac:dyDescent="0.35">
      <c r="A37" s="21" t="s">
        <v>274</v>
      </c>
      <c r="B37" s="15" t="s">
        <v>153</v>
      </c>
      <c r="C37" s="15">
        <v>1</v>
      </c>
      <c r="D37" s="17" t="s">
        <v>192</v>
      </c>
      <c r="E37" s="15" t="s">
        <v>31</v>
      </c>
      <c r="F37" s="15" t="s">
        <v>121</v>
      </c>
      <c r="G37" s="15" t="s">
        <v>237</v>
      </c>
      <c r="H37" s="15" t="s">
        <v>193</v>
      </c>
      <c r="I37" s="16" t="s">
        <v>238</v>
      </c>
      <c r="J37" s="17" t="s">
        <v>194</v>
      </c>
      <c r="K37" s="29">
        <v>116340</v>
      </c>
      <c r="L37" s="30">
        <v>58407</v>
      </c>
    </row>
    <row r="38" spans="1:12" x14ac:dyDescent="0.35">
      <c r="A38" s="21" t="s">
        <v>274</v>
      </c>
      <c r="B38" s="15" t="s">
        <v>153</v>
      </c>
      <c r="C38" s="15">
        <v>1</v>
      </c>
      <c r="D38" s="17" t="s">
        <v>195</v>
      </c>
      <c r="E38" s="15" t="s">
        <v>31</v>
      </c>
      <c r="F38" s="15" t="s">
        <v>123</v>
      </c>
      <c r="G38" s="15" t="s">
        <v>239</v>
      </c>
      <c r="H38" s="15" t="s">
        <v>196</v>
      </c>
      <c r="I38" s="16" t="s">
        <v>240</v>
      </c>
      <c r="J38" s="17" t="s">
        <v>197</v>
      </c>
      <c r="K38" s="29">
        <v>143558</v>
      </c>
      <c r="L38" s="30">
        <v>28752</v>
      </c>
    </row>
    <row r="39" spans="1:12" x14ac:dyDescent="0.35">
      <c r="A39" s="21" t="s">
        <v>274</v>
      </c>
      <c r="B39" s="15" t="s">
        <v>153</v>
      </c>
      <c r="C39" s="15">
        <v>1</v>
      </c>
      <c r="D39" s="20" t="s">
        <v>198</v>
      </c>
      <c r="E39" s="15" t="s">
        <v>31</v>
      </c>
      <c r="F39" s="15" t="s">
        <v>121</v>
      </c>
      <c r="G39" s="15" t="s">
        <v>241</v>
      </c>
      <c r="H39" s="18" t="s">
        <v>199</v>
      </c>
      <c r="I39" s="16" t="s">
        <v>242</v>
      </c>
      <c r="J39" s="19" t="s">
        <v>200</v>
      </c>
      <c r="K39" s="29">
        <v>183482</v>
      </c>
      <c r="L39" s="30">
        <v>26265</v>
      </c>
    </row>
    <row r="40" spans="1:12" x14ac:dyDescent="0.35">
      <c r="A40" s="21" t="s">
        <v>274</v>
      </c>
      <c r="B40" s="15" t="s">
        <v>153</v>
      </c>
      <c r="C40" s="15">
        <v>1</v>
      </c>
      <c r="D40" s="17" t="s">
        <v>290</v>
      </c>
      <c r="E40" s="15" t="s">
        <v>31</v>
      </c>
      <c r="F40" s="15" t="s">
        <v>121</v>
      </c>
      <c r="G40" s="15" t="s">
        <v>291</v>
      </c>
      <c r="H40" s="15" t="s">
        <v>292</v>
      </c>
      <c r="I40" s="16" t="s">
        <v>293</v>
      </c>
      <c r="J40" s="17" t="s">
        <v>294</v>
      </c>
      <c r="K40" s="29">
        <v>130961</v>
      </c>
      <c r="L40" s="30">
        <v>16941</v>
      </c>
    </row>
    <row r="41" spans="1:12" x14ac:dyDescent="0.35">
      <c r="A41" s="21" t="s">
        <v>274</v>
      </c>
      <c r="B41" s="15" t="s">
        <v>153</v>
      </c>
      <c r="C41" s="15">
        <v>1</v>
      </c>
      <c r="D41" s="17" t="s">
        <v>201</v>
      </c>
      <c r="E41" s="15" t="s">
        <v>31</v>
      </c>
      <c r="F41" s="15" t="s">
        <v>121</v>
      </c>
      <c r="G41" s="15" t="s">
        <v>243</v>
      </c>
      <c r="H41" s="15" t="s">
        <v>202</v>
      </c>
      <c r="I41" s="16" t="s">
        <v>244</v>
      </c>
      <c r="J41" s="17" t="s">
        <v>203</v>
      </c>
      <c r="K41" s="29">
        <v>208408</v>
      </c>
      <c r="L41" s="30">
        <v>68229</v>
      </c>
    </row>
    <row r="42" spans="1:12" x14ac:dyDescent="0.35">
      <c r="A42" s="21" t="s">
        <v>274</v>
      </c>
      <c r="B42" s="15" t="s">
        <v>153</v>
      </c>
      <c r="C42" s="15">
        <v>1</v>
      </c>
      <c r="D42" s="17" t="s">
        <v>381</v>
      </c>
      <c r="E42" s="15" t="str">
        <f t="shared" ref="E42" si="12">MID(D42,1,2)</f>
        <v>19</v>
      </c>
      <c r="F42" s="15" t="str">
        <f t="shared" ref="F42" si="13">MID(D42,3,5)</f>
        <v>64857</v>
      </c>
      <c r="G42" s="15" t="str">
        <f t="shared" ref="G42" si="14">MID(D42,8,7)</f>
        <v>0125377</v>
      </c>
      <c r="H42" s="15" t="s">
        <v>382</v>
      </c>
      <c r="I42" s="16" t="str">
        <f t="shared" ref="I42" si="15">IF(H42="N/A",F42,"C"&amp;H42)</f>
        <v>C1367</v>
      </c>
      <c r="J42" s="17" t="s">
        <v>383</v>
      </c>
      <c r="K42" s="29">
        <v>682681</v>
      </c>
      <c r="L42" s="30">
        <v>273267</v>
      </c>
    </row>
    <row r="43" spans="1:12" x14ac:dyDescent="0.35">
      <c r="A43" s="21" t="s">
        <v>274</v>
      </c>
      <c r="B43" s="15" t="s">
        <v>153</v>
      </c>
      <c r="C43" s="15">
        <v>1</v>
      </c>
      <c r="D43" s="17" t="s">
        <v>204</v>
      </c>
      <c r="E43" s="15" t="s">
        <v>31</v>
      </c>
      <c r="F43" s="15" t="s">
        <v>120</v>
      </c>
      <c r="G43" s="15" t="s">
        <v>245</v>
      </c>
      <c r="H43" s="15" t="s">
        <v>205</v>
      </c>
      <c r="I43" s="16" t="s">
        <v>246</v>
      </c>
      <c r="J43" s="17" t="s">
        <v>206</v>
      </c>
      <c r="K43" s="29">
        <v>147701</v>
      </c>
      <c r="L43" s="30">
        <v>20344</v>
      </c>
    </row>
    <row r="44" spans="1:12" x14ac:dyDescent="0.35">
      <c r="A44" s="21" t="s">
        <v>274</v>
      </c>
      <c r="B44" s="15" t="s">
        <v>153</v>
      </c>
      <c r="C44" s="15">
        <v>1</v>
      </c>
      <c r="D44" s="17" t="s">
        <v>207</v>
      </c>
      <c r="E44" s="15" t="s">
        <v>31</v>
      </c>
      <c r="F44" s="15" t="s">
        <v>121</v>
      </c>
      <c r="G44" s="15" t="s">
        <v>247</v>
      </c>
      <c r="H44" s="15" t="s">
        <v>208</v>
      </c>
      <c r="I44" s="16" t="s">
        <v>248</v>
      </c>
      <c r="J44" s="17" t="s">
        <v>209</v>
      </c>
      <c r="K44" s="29">
        <v>75898</v>
      </c>
      <c r="L44" s="30">
        <v>5194</v>
      </c>
    </row>
    <row r="45" spans="1:12" x14ac:dyDescent="0.35">
      <c r="A45" s="21" t="s">
        <v>274</v>
      </c>
      <c r="B45" s="15" t="s">
        <v>153</v>
      </c>
      <c r="C45" s="15">
        <v>1</v>
      </c>
      <c r="D45" s="17" t="s">
        <v>384</v>
      </c>
      <c r="E45" s="15" t="s">
        <v>31</v>
      </c>
      <c r="F45" s="15" t="s">
        <v>385</v>
      </c>
      <c r="G45" s="15" t="s">
        <v>386</v>
      </c>
      <c r="H45" s="15" t="s">
        <v>387</v>
      </c>
      <c r="I45" s="16" t="s">
        <v>388</v>
      </c>
      <c r="J45" s="17" t="s">
        <v>389</v>
      </c>
      <c r="K45" s="29">
        <v>86610</v>
      </c>
      <c r="L45" s="30">
        <v>9186</v>
      </c>
    </row>
    <row r="46" spans="1:12" x14ac:dyDescent="0.35">
      <c r="A46" s="21" t="s">
        <v>274</v>
      </c>
      <c r="B46" s="15" t="s">
        <v>153</v>
      </c>
      <c r="C46" s="15">
        <v>1</v>
      </c>
      <c r="D46" s="17" t="s">
        <v>390</v>
      </c>
      <c r="E46" s="15" t="s">
        <v>31</v>
      </c>
      <c r="F46" s="15" t="s">
        <v>118</v>
      </c>
      <c r="G46" s="15" t="s">
        <v>391</v>
      </c>
      <c r="H46" s="15" t="s">
        <v>392</v>
      </c>
      <c r="I46" s="16" t="s">
        <v>393</v>
      </c>
      <c r="J46" s="17" t="s">
        <v>394</v>
      </c>
      <c r="K46" s="29">
        <v>61454</v>
      </c>
      <c r="L46" s="30">
        <v>18775</v>
      </c>
    </row>
    <row r="47" spans="1:12" x14ac:dyDescent="0.35">
      <c r="A47" s="21" t="s">
        <v>274</v>
      </c>
      <c r="B47" s="15" t="s">
        <v>153</v>
      </c>
      <c r="C47" s="15">
        <v>1</v>
      </c>
      <c r="D47" s="17" t="s">
        <v>395</v>
      </c>
      <c r="E47" s="15" t="s">
        <v>31</v>
      </c>
      <c r="F47" s="15" t="s">
        <v>396</v>
      </c>
      <c r="G47" s="15" t="s">
        <v>397</v>
      </c>
      <c r="H47" s="15" t="s">
        <v>398</v>
      </c>
      <c r="I47" s="16" t="s">
        <v>399</v>
      </c>
      <c r="J47" s="17" t="s">
        <v>400</v>
      </c>
      <c r="K47" s="29">
        <v>15423</v>
      </c>
      <c r="L47" s="30">
        <v>2</v>
      </c>
    </row>
    <row r="48" spans="1:12" x14ac:dyDescent="0.35">
      <c r="A48" s="21" t="s">
        <v>36</v>
      </c>
      <c r="B48" s="15" t="s">
        <v>154</v>
      </c>
      <c r="C48" s="15">
        <v>1</v>
      </c>
      <c r="D48" s="17" t="s">
        <v>103</v>
      </c>
      <c r="E48" s="15" t="s">
        <v>37</v>
      </c>
      <c r="F48" s="15" t="s">
        <v>126</v>
      </c>
      <c r="G48" s="15" t="s">
        <v>111</v>
      </c>
      <c r="H48" s="15" t="s">
        <v>9</v>
      </c>
      <c r="I48" s="16" t="s">
        <v>126</v>
      </c>
      <c r="J48" s="17" t="s">
        <v>38</v>
      </c>
      <c r="K48" s="29">
        <v>391387</v>
      </c>
      <c r="L48" s="30">
        <v>73764</v>
      </c>
    </row>
    <row r="49" spans="1:12" x14ac:dyDescent="0.35">
      <c r="A49" s="21" t="s">
        <v>39</v>
      </c>
      <c r="B49" s="15" t="s">
        <v>155</v>
      </c>
      <c r="C49" s="15">
        <v>1</v>
      </c>
      <c r="D49" s="17" t="s">
        <v>401</v>
      </c>
      <c r="E49" s="15" t="s">
        <v>40</v>
      </c>
      <c r="F49" s="15" t="s">
        <v>249</v>
      </c>
      <c r="G49" s="15" t="s">
        <v>111</v>
      </c>
      <c r="H49" s="15" t="s">
        <v>9</v>
      </c>
      <c r="I49" s="16" t="s">
        <v>249</v>
      </c>
      <c r="J49" s="17" t="s">
        <v>402</v>
      </c>
      <c r="K49" s="29">
        <v>519781</v>
      </c>
      <c r="L49" s="30">
        <v>62377</v>
      </c>
    </row>
    <row r="50" spans="1:12" x14ac:dyDescent="0.35">
      <c r="A50" s="21" t="s">
        <v>41</v>
      </c>
      <c r="B50" s="15" t="s">
        <v>156</v>
      </c>
      <c r="C50" s="15">
        <v>31</v>
      </c>
      <c r="D50" s="17" t="s">
        <v>295</v>
      </c>
      <c r="E50" s="15" t="s">
        <v>42</v>
      </c>
      <c r="F50" s="15" t="s">
        <v>319</v>
      </c>
      <c r="G50" s="15" t="s">
        <v>111</v>
      </c>
      <c r="H50" s="15" t="s">
        <v>9</v>
      </c>
      <c r="I50" s="16" t="s">
        <v>319</v>
      </c>
      <c r="J50" s="17" t="s">
        <v>296</v>
      </c>
      <c r="K50" s="29">
        <v>92534</v>
      </c>
      <c r="L50" s="30">
        <v>41438</v>
      </c>
    </row>
    <row r="51" spans="1:12" x14ac:dyDescent="0.35">
      <c r="A51" s="21" t="s">
        <v>41</v>
      </c>
      <c r="B51" s="15" t="s">
        <v>156</v>
      </c>
      <c r="C51" s="15">
        <v>31</v>
      </c>
      <c r="D51" s="17" t="s">
        <v>210</v>
      </c>
      <c r="E51" s="15" t="s">
        <v>42</v>
      </c>
      <c r="F51" s="15" t="s">
        <v>127</v>
      </c>
      <c r="G51" s="15" t="s">
        <v>250</v>
      </c>
      <c r="H51" s="15" t="s">
        <v>211</v>
      </c>
      <c r="I51" s="16" t="s">
        <v>251</v>
      </c>
      <c r="J51" s="17" t="s">
        <v>212</v>
      </c>
      <c r="K51" s="29">
        <v>37674</v>
      </c>
      <c r="L51" s="30">
        <v>531</v>
      </c>
    </row>
    <row r="52" spans="1:12" x14ac:dyDescent="0.35">
      <c r="A52" s="21" t="s">
        <v>43</v>
      </c>
      <c r="B52" s="15" t="s">
        <v>157</v>
      </c>
      <c r="C52" s="15">
        <v>1</v>
      </c>
      <c r="D52" s="17" t="s">
        <v>334</v>
      </c>
      <c r="E52" s="15" t="s">
        <v>44</v>
      </c>
      <c r="F52" s="15" t="s">
        <v>335</v>
      </c>
      <c r="G52" s="15" t="s">
        <v>111</v>
      </c>
      <c r="H52" s="15" t="s">
        <v>9</v>
      </c>
      <c r="I52" s="16" t="s">
        <v>335</v>
      </c>
      <c r="J52" s="17" t="s">
        <v>336</v>
      </c>
      <c r="K52" s="29">
        <v>1123025</v>
      </c>
      <c r="L52" s="30">
        <v>11338</v>
      </c>
    </row>
    <row r="53" spans="1:12" x14ac:dyDescent="0.35">
      <c r="A53" s="21" t="s">
        <v>352</v>
      </c>
      <c r="B53" s="15" t="s">
        <v>353</v>
      </c>
      <c r="C53" s="15">
        <v>2</v>
      </c>
      <c r="D53" s="17" t="s">
        <v>337</v>
      </c>
      <c r="E53" s="15" t="s">
        <v>338</v>
      </c>
      <c r="F53" s="15" t="s">
        <v>339</v>
      </c>
      <c r="G53" s="15" t="s">
        <v>111</v>
      </c>
      <c r="H53" s="15" t="s">
        <v>9</v>
      </c>
      <c r="I53" s="16" t="s">
        <v>339</v>
      </c>
      <c r="J53" s="17" t="s">
        <v>340</v>
      </c>
      <c r="K53" s="29">
        <v>453863</v>
      </c>
      <c r="L53" s="30">
        <v>109764</v>
      </c>
    </row>
    <row r="54" spans="1:12" x14ac:dyDescent="0.35">
      <c r="A54" s="21" t="s">
        <v>45</v>
      </c>
      <c r="B54" s="15" t="s">
        <v>158</v>
      </c>
      <c r="C54" s="15">
        <v>4</v>
      </c>
      <c r="D54" s="17" t="s">
        <v>104</v>
      </c>
      <c r="E54" s="15" t="s">
        <v>46</v>
      </c>
      <c r="F54" s="15" t="s">
        <v>128</v>
      </c>
      <c r="G54" s="15" t="s">
        <v>111</v>
      </c>
      <c r="H54" s="15" t="s">
        <v>9</v>
      </c>
      <c r="I54" s="16" t="s">
        <v>128</v>
      </c>
      <c r="J54" s="17" t="s">
        <v>47</v>
      </c>
      <c r="K54" s="29">
        <v>11903967</v>
      </c>
      <c r="L54" s="30">
        <v>864646</v>
      </c>
    </row>
    <row r="55" spans="1:12" x14ac:dyDescent="0.35">
      <c r="A55" s="21" t="s">
        <v>45</v>
      </c>
      <c r="B55" s="15" t="s">
        <v>158</v>
      </c>
      <c r="C55" s="15">
        <v>4</v>
      </c>
      <c r="D55" s="17" t="s">
        <v>266</v>
      </c>
      <c r="E55" s="15" t="s">
        <v>46</v>
      </c>
      <c r="F55" s="15" t="s">
        <v>253</v>
      </c>
      <c r="G55" s="15" t="s">
        <v>111</v>
      </c>
      <c r="H55" s="15" t="s">
        <v>9</v>
      </c>
      <c r="I55" s="16" t="s">
        <v>253</v>
      </c>
      <c r="J55" s="17" t="s">
        <v>267</v>
      </c>
      <c r="K55" s="29">
        <v>14508488</v>
      </c>
      <c r="L55" s="30">
        <v>768102</v>
      </c>
    </row>
    <row r="56" spans="1:12" x14ac:dyDescent="0.35">
      <c r="A56" s="21" t="s">
        <v>45</v>
      </c>
      <c r="B56" s="15" t="s">
        <v>158</v>
      </c>
      <c r="C56" s="15">
        <v>4</v>
      </c>
      <c r="D56" s="39" t="s">
        <v>213</v>
      </c>
      <c r="E56" s="15" t="s">
        <v>46</v>
      </c>
      <c r="F56" s="15" t="s">
        <v>252</v>
      </c>
      <c r="G56" s="15" t="s">
        <v>111</v>
      </c>
      <c r="H56" s="15" t="s">
        <v>9</v>
      </c>
      <c r="I56" s="16" t="s">
        <v>252</v>
      </c>
      <c r="J56" s="17" t="s">
        <v>214</v>
      </c>
      <c r="K56" s="29">
        <v>2067289</v>
      </c>
      <c r="L56" s="30">
        <v>432617</v>
      </c>
    </row>
    <row r="57" spans="1:12" x14ac:dyDescent="0.35">
      <c r="A57" s="21" t="s">
        <v>48</v>
      </c>
      <c r="B57" s="15" t="s">
        <v>159</v>
      </c>
      <c r="C57" s="15">
        <v>4</v>
      </c>
      <c r="D57" s="17" t="s">
        <v>215</v>
      </c>
      <c r="E57" s="15" t="s">
        <v>49</v>
      </c>
      <c r="F57" s="15" t="s">
        <v>254</v>
      </c>
      <c r="G57" s="15" t="s">
        <v>111</v>
      </c>
      <c r="H57" s="15" t="s">
        <v>9</v>
      </c>
      <c r="I57" s="16" t="s">
        <v>254</v>
      </c>
      <c r="J57" s="17" t="s">
        <v>216</v>
      </c>
      <c r="K57" s="29">
        <v>308092</v>
      </c>
      <c r="L57" s="30">
        <v>17070</v>
      </c>
    </row>
    <row r="58" spans="1:12" x14ac:dyDescent="0.35">
      <c r="A58" s="21" t="s">
        <v>50</v>
      </c>
      <c r="B58" s="15" t="s">
        <v>160</v>
      </c>
      <c r="C58" s="15">
        <v>11</v>
      </c>
      <c r="D58" s="17" t="s">
        <v>105</v>
      </c>
      <c r="E58" s="15" t="s">
        <v>51</v>
      </c>
      <c r="F58" s="15" t="s">
        <v>129</v>
      </c>
      <c r="G58" s="15" t="s">
        <v>111</v>
      </c>
      <c r="H58" s="15" t="s">
        <v>9</v>
      </c>
      <c r="I58" s="16" t="s">
        <v>129</v>
      </c>
      <c r="J58" s="17" t="s">
        <v>52</v>
      </c>
      <c r="K58" s="29">
        <v>3049670</v>
      </c>
      <c r="L58" s="30">
        <v>542886</v>
      </c>
    </row>
    <row r="59" spans="1:12" x14ac:dyDescent="0.35">
      <c r="A59" s="21" t="s">
        <v>53</v>
      </c>
      <c r="B59" s="15" t="s">
        <v>161</v>
      </c>
      <c r="C59" s="15">
        <v>52</v>
      </c>
      <c r="D59" s="17" t="s">
        <v>217</v>
      </c>
      <c r="E59" s="15" t="s">
        <v>54</v>
      </c>
      <c r="F59" s="15" t="s">
        <v>255</v>
      </c>
      <c r="G59" s="15" t="s">
        <v>111</v>
      </c>
      <c r="H59" s="15" t="s">
        <v>9</v>
      </c>
      <c r="I59" s="16" t="s">
        <v>255</v>
      </c>
      <c r="J59" s="17" t="s">
        <v>218</v>
      </c>
      <c r="K59" s="29">
        <v>343437</v>
      </c>
      <c r="L59" s="30">
        <v>18442</v>
      </c>
    </row>
    <row r="60" spans="1:12" x14ac:dyDescent="0.35">
      <c r="A60" s="21" t="s">
        <v>53</v>
      </c>
      <c r="B60" s="15" t="s">
        <v>161</v>
      </c>
      <c r="C60" s="15">
        <v>52</v>
      </c>
      <c r="D60" s="17" t="s">
        <v>219</v>
      </c>
      <c r="E60" s="15" t="s">
        <v>54</v>
      </c>
      <c r="F60" s="15" t="s">
        <v>256</v>
      </c>
      <c r="G60" s="15" t="s">
        <v>111</v>
      </c>
      <c r="H60" s="15" t="s">
        <v>9</v>
      </c>
      <c r="I60" s="16" t="s">
        <v>256</v>
      </c>
      <c r="J60" s="17" t="s">
        <v>220</v>
      </c>
      <c r="K60" s="29">
        <v>333877</v>
      </c>
      <c r="L60" s="30">
        <v>18519</v>
      </c>
    </row>
    <row r="61" spans="1:12" x14ac:dyDescent="0.35">
      <c r="A61" s="21" t="s">
        <v>53</v>
      </c>
      <c r="B61" s="15" t="s">
        <v>161</v>
      </c>
      <c r="C61" s="15">
        <v>52</v>
      </c>
      <c r="D61" s="22" t="s">
        <v>403</v>
      </c>
      <c r="E61" s="46" t="s">
        <v>54</v>
      </c>
      <c r="F61" s="46" t="s">
        <v>404</v>
      </c>
      <c r="G61" s="46" t="s">
        <v>405</v>
      </c>
      <c r="H61" s="46" t="s">
        <v>406</v>
      </c>
      <c r="I61" s="47" t="s">
        <v>407</v>
      </c>
      <c r="J61" s="48" t="s">
        <v>408</v>
      </c>
      <c r="K61" s="49">
        <v>175470</v>
      </c>
      <c r="L61" s="50">
        <v>15</v>
      </c>
    </row>
    <row r="62" spans="1:12" x14ac:dyDescent="0.35">
      <c r="A62" s="21" t="s">
        <v>55</v>
      </c>
      <c r="B62" s="15" t="s">
        <v>162</v>
      </c>
      <c r="C62" s="15">
        <v>4</v>
      </c>
      <c r="D62" s="17" t="s">
        <v>106</v>
      </c>
      <c r="E62" s="15" t="s">
        <v>56</v>
      </c>
      <c r="F62" s="15" t="s">
        <v>130</v>
      </c>
      <c r="G62" s="15" t="s">
        <v>111</v>
      </c>
      <c r="H62" s="15" t="s">
        <v>9</v>
      </c>
      <c r="I62" s="16" t="s">
        <v>130</v>
      </c>
      <c r="J62" s="17" t="s">
        <v>57</v>
      </c>
      <c r="K62" s="29">
        <v>499066</v>
      </c>
      <c r="L62" s="30">
        <v>240769</v>
      </c>
    </row>
    <row r="63" spans="1:12" x14ac:dyDescent="0.35">
      <c r="A63" s="21" t="s">
        <v>55</v>
      </c>
      <c r="B63" s="15" t="s">
        <v>162</v>
      </c>
      <c r="C63" s="15">
        <v>4</v>
      </c>
      <c r="D63" s="17" t="s">
        <v>221</v>
      </c>
      <c r="E63" s="15" t="s">
        <v>56</v>
      </c>
      <c r="F63" s="15" t="s">
        <v>131</v>
      </c>
      <c r="G63" s="15" t="s">
        <v>111</v>
      </c>
      <c r="H63" s="15" t="s">
        <v>9</v>
      </c>
      <c r="I63" s="16" t="s">
        <v>131</v>
      </c>
      <c r="J63" s="17" t="s">
        <v>222</v>
      </c>
      <c r="K63" s="29">
        <v>6624939</v>
      </c>
      <c r="L63" s="30">
        <v>2967002</v>
      </c>
    </row>
    <row r="64" spans="1:12" x14ac:dyDescent="0.35">
      <c r="A64" s="21" t="s">
        <v>58</v>
      </c>
      <c r="B64" s="15" t="s">
        <v>163</v>
      </c>
      <c r="C64" s="15">
        <v>2</v>
      </c>
      <c r="D64" s="17" t="s">
        <v>409</v>
      </c>
      <c r="E64" s="15" t="s">
        <v>59</v>
      </c>
      <c r="F64" s="15" t="s">
        <v>410</v>
      </c>
      <c r="G64" s="15" t="s">
        <v>111</v>
      </c>
      <c r="H64" s="15" t="s">
        <v>9</v>
      </c>
      <c r="I64" s="16" t="s">
        <v>410</v>
      </c>
      <c r="J64" s="17" t="s">
        <v>411</v>
      </c>
      <c r="K64" s="29">
        <v>690151</v>
      </c>
      <c r="L64" s="30">
        <v>209733</v>
      </c>
    </row>
    <row r="65" spans="1:12" x14ac:dyDescent="0.35">
      <c r="A65" s="21" t="s">
        <v>58</v>
      </c>
      <c r="B65" s="15" t="s">
        <v>163</v>
      </c>
      <c r="C65" s="15">
        <v>2</v>
      </c>
      <c r="D65" s="20" t="s">
        <v>341</v>
      </c>
      <c r="E65" s="15" t="s">
        <v>59</v>
      </c>
      <c r="F65" s="15" t="s">
        <v>132</v>
      </c>
      <c r="G65" s="15" t="s">
        <v>342</v>
      </c>
      <c r="H65" s="40" t="s">
        <v>343</v>
      </c>
      <c r="I65" s="16" t="s">
        <v>344</v>
      </c>
      <c r="J65" s="19" t="s">
        <v>345</v>
      </c>
      <c r="K65" s="29">
        <v>48589</v>
      </c>
      <c r="L65" s="30">
        <v>14856</v>
      </c>
    </row>
    <row r="66" spans="1:12" x14ac:dyDescent="0.35">
      <c r="A66" s="21" t="s">
        <v>58</v>
      </c>
      <c r="B66" s="15" t="s">
        <v>163</v>
      </c>
      <c r="C66" s="15">
        <v>2</v>
      </c>
      <c r="D66" s="17" t="s">
        <v>107</v>
      </c>
      <c r="E66" s="15" t="s">
        <v>59</v>
      </c>
      <c r="F66" s="15" t="s">
        <v>132</v>
      </c>
      <c r="G66" s="15" t="s">
        <v>133</v>
      </c>
      <c r="H66" s="15" t="s">
        <v>60</v>
      </c>
      <c r="I66" s="16" t="s">
        <v>134</v>
      </c>
      <c r="J66" s="17" t="s">
        <v>61</v>
      </c>
      <c r="K66" s="29">
        <v>188995</v>
      </c>
      <c r="L66" s="30">
        <v>10991</v>
      </c>
    </row>
    <row r="67" spans="1:12" x14ac:dyDescent="0.35">
      <c r="A67" s="21" t="s">
        <v>58</v>
      </c>
      <c r="B67" s="15" t="s">
        <v>163</v>
      </c>
      <c r="C67" s="15">
        <v>2</v>
      </c>
      <c r="D67" s="22" t="s">
        <v>412</v>
      </c>
      <c r="E67" s="46" t="s">
        <v>59</v>
      </c>
      <c r="F67" s="46" t="s">
        <v>413</v>
      </c>
      <c r="G67" s="46" t="s">
        <v>414</v>
      </c>
      <c r="H67" s="46" t="s">
        <v>415</v>
      </c>
      <c r="I67" s="47" t="s">
        <v>416</v>
      </c>
      <c r="J67" s="48" t="s">
        <v>417</v>
      </c>
      <c r="K67" s="49">
        <v>35184</v>
      </c>
      <c r="L67" s="50">
        <v>1844</v>
      </c>
    </row>
    <row r="68" spans="1:12" x14ac:dyDescent="0.35">
      <c r="A68" s="21" t="s">
        <v>62</v>
      </c>
      <c r="B68" s="15" t="s">
        <v>164</v>
      </c>
      <c r="C68" s="15">
        <v>1</v>
      </c>
      <c r="D68" s="17" t="s">
        <v>297</v>
      </c>
      <c r="E68" s="15" t="s">
        <v>63</v>
      </c>
      <c r="F68" s="15" t="s">
        <v>298</v>
      </c>
      <c r="G68" s="15" t="s">
        <v>299</v>
      </c>
      <c r="H68" s="15" t="s">
        <v>300</v>
      </c>
      <c r="I68" s="16" t="s">
        <v>301</v>
      </c>
      <c r="J68" s="17" t="s">
        <v>302</v>
      </c>
      <c r="K68" s="29">
        <v>42721</v>
      </c>
      <c r="L68" s="30">
        <v>1586</v>
      </c>
    </row>
    <row r="69" spans="1:12" x14ac:dyDescent="0.35">
      <c r="A69" s="21" t="s">
        <v>64</v>
      </c>
      <c r="B69" s="15" t="s">
        <v>165</v>
      </c>
      <c r="C69" s="15">
        <v>1</v>
      </c>
      <c r="D69" s="17" t="s">
        <v>303</v>
      </c>
      <c r="E69" s="15" t="s">
        <v>65</v>
      </c>
      <c r="F69" s="15" t="s">
        <v>304</v>
      </c>
      <c r="G69" s="15" t="s">
        <v>111</v>
      </c>
      <c r="H69" s="15" t="s">
        <v>9</v>
      </c>
      <c r="I69" s="16" t="s">
        <v>304</v>
      </c>
      <c r="J69" s="17" t="s">
        <v>305</v>
      </c>
      <c r="K69" s="29">
        <v>778584</v>
      </c>
      <c r="L69" s="30">
        <v>4995</v>
      </c>
    </row>
    <row r="70" spans="1:12" x14ac:dyDescent="0.35">
      <c r="A70" s="21" t="s">
        <v>64</v>
      </c>
      <c r="B70" s="15" t="s">
        <v>165</v>
      </c>
      <c r="C70" s="15">
        <v>1</v>
      </c>
      <c r="D70" s="17" t="s">
        <v>418</v>
      </c>
      <c r="E70" s="15" t="s">
        <v>65</v>
      </c>
      <c r="F70" s="15" t="s">
        <v>419</v>
      </c>
      <c r="G70" s="15" t="s">
        <v>420</v>
      </c>
      <c r="H70" s="15" t="s">
        <v>421</v>
      </c>
      <c r="I70" s="16" t="s">
        <v>422</v>
      </c>
      <c r="J70" s="17" t="s">
        <v>423</v>
      </c>
      <c r="K70" s="29">
        <v>41078</v>
      </c>
      <c r="L70" s="30">
        <v>2150</v>
      </c>
    </row>
    <row r="71" spans="1:12" x14ac:dyDescent="0.35">
      <c r="A71" s="21" t="s">
        <v>66</v>
      </c>
      <c r="B71" s="15" t="s">
        <v>166</v>
      </c>
      <c r="C71" s="15">
        <v>1</v>
      </c>
      <c r="D71" s="17" t="s">
        <v>223</v>
      </c>
      <c r="E71" s="15" t="s">
        <v>67</v>
      </c>
      <c r="F71" s="15" t="s">
        <v>257</v>
      </c>
      <c r="G71" s="15" t="s">
        <v>111</v>
      </c>
      <c r="H71" s="15" t="s">
        <v>9</v>
      </c>
      <c r="I71" s="16" t="s">
        <v>257</v>
      </c>
      <c r="J71" s="17" t="s">
        <v>224</v>
      </c>
      <c r="K71" s="29">
        <v>120628</v>
      </c>
      <c r="L71" s="30">
        <v>3335</v>
      </c>
    </row>
    <row r="72" spans="1:12" x14ac:dyDescent="0.35">
      <c r="A72" s="17" t="s">
        <v>68</v>
      </c>
      <c r="B72" s="15" t="s">
        <v>167</v>
      </c>
      <c r="C72" s="15">
        <v>3</v>
      </c>
      <c r="D72" s="17" t="s">
        <v>306</v>
      </c>
      <c r="E72" s="15" t="s">
        <v>69</v>
      </c>
      <c r="F72" s="15" t="s">
        <v>136</v>
      </c>
      <c r="G72" s="15" t="s">
        <v>307</v>
      </c>
      <c r="H72" s="15" t="s">
        <v>308</v>
      </c>
      <c r="I72" s="16" t="s">
        <v>309</v>
      </c>
      <c r="J72" s="17" t="s">
        <v>310</v>
      </c>
      <c r="K72" s="29">
        <v>125133</v>
      </c>
      <c r="L72" s="30">
        <v>14524</v>
      </c>
    </row>
    <row r="73" spans="1:12" x14ac:dyDescent="0.35">
      <c r="A73" s="17" t="s">
        <v>68</v>
      </c>
      <c r="B73" s="15" t="s">
        <v>167</v>
      </c>
      <c r="C73" s="15">
        <v>3</v>
      </c>
      <c r="D73" s="17" t="s">
        <v>311</v>
      </c>
      <c r="E73" s="15" t="s">
        <v>69</v>
      </c>
      <c r="F73" s="15" t="s">
        <v>135</v>
      </c>
      <c r="G73" s="15" t="s">
        <v>312</v>
      </c>
      <c r="H73" s="15" t="s">
        <v>313</v>
      </c>
      <c r="I73" s="16" t="s">
        <v>314</v>
      </c>
      <c r="J73" s="17" t="s">
        <v>315</v>
      </c>
      <c r="K73" s="29">
        <v>165912</v>
      </c>
      <c r="L73" s="30">
        <v>38960</v>
      </c>
    </row>
    <row r="74" spans="1:12" x14ac:dyDescent="0.35">
      <c r="A74" s="17" t="s">
        <v>68</v>
      </c>
      <c r="B74" s="15" t="s">
        <v>167</v>
      </c>
      <c r="C74" s="15">
        <v>3</v>
      </c>
      <c r="D74" s="17" t="s">
        <v>275</v>
      </c>
      <c r="E74" s="15" t="s">
        <v>69</v>
      </c>
      <c r="F74" s="15" t="s">
        <v>276</v>
      </c>
      <c r="G74" s="15" t="s">
        <v>277</v>
      </c>
      <c r="H74" s="15" t="s">
        <v>278</v>
      </c>
      <c r="I74" s="16" t="s">
        <v>279</v>
      </c>
      <c r="J74" s="17" t="s">
        <v>280</v>
      </c>
      <c r="K74" s="29">
        <v>59939</v>
      </c>
      <c r="L74" s="30">
        <v>4431</v>
      </c>
    </row>
    <row r="75" spans="1:12" x14ac:dyDescent="0.35">
      <c r="A75" s="17" t="s">
        <v>70</v>
      </c>
      <c r="B75" s="15" t="s">
        <v>168</v>
      </c>
      <c r="C75" s="15">
        <v>1</v>
      </c>
      <c r="D75" s="17" t="s">
        <v>108</v>
      </c>
      <c r="E75" s="15" t="s">
        <v>71</v>
      </c>
      <c r="F75" s="15" t="s">
        <v>137</v>
      </c>
      <c r="G75" s="15" t="s">
        <v>111</v>
      </c>
      <c r="H75" s="15" t="s">
        <v>9</v>
      </c>
      <c r="I75" s="16" t="s">
        <v>137</v>
      </c>
      <c r="J75" s="17" t="s">
        <v>72</v>
      </c>
      <c r="K75" s="29">
        <v>3952394</v>
      </c>
      <c r="L75" s="30">
        <v>883098</v>
      </c>
    </row>
    <row r="76" spans="1:12" x14ac:dyDescent="0.35">
      <c r="A76" s="37" t="s">
        <v>424</v>
      </c>
      <c r="B76" s="44" t="s">
        <v>425</v>
      </c>
      <c r="C76" s="45">
        <v>1</v>
      </c>
      <c r="D76" s="22" t="s">
        <v>426</v>
      </c>
      <c r="E76" s="46" t="s">
        <v>427</v>
      </c>
      <c r="F76" s="46" t="s">
        <v>428</v>
      </c>
      <c r="G76" s="46" t="s">
        <v>111</v>
      </c>
      <c r="H76" s="46" t="s">
        <v>9</v>
      </c>
      <c r="I76" s="47" t="s">
        <v>428</v>
      </c>
      <c r="J76" s="48" t="s">
        <v>429</v>
      </c>
      <c r="K76" s="49">
        <v>67142</v>
      </c>
      <c r="L76" s="50">
        <v>49238</v>
      </c>
    </row>
    <row r="77" spans="1:12" x14ac:dyDescent="0.35">
      <c r="A77" s="17" t="s">
        <v>73</v>
      </c>
      <c r="B77" s="15" t="s">
        <v>169</v>
      </c>
      <c r="C77" s="15">
        <v>1</v>
      </c>
      <c r="D77" s="17" t="s">
        <v>346</v>
      </c>
      <c r="E77" s="15" t="s">
        <v>74</v>
      </c>
      <c r="F77" s="15" t="s">
        <v>347</v>
      </c>
      <c r="G77" s="15" t="s">
        <v>111</v>
      </c>
      <c r="H77" s="15" t="s">
        <v>9</v>
      </c>
      <c r="I77" s="16" t="s">
        <v>347</v>
      </c>
      <c r="J77" s="17" t="s">
        <v>348</v>
      </c>
      <c r="K77" s="29">
        <v>12145</v>
      </c>
      <c r="L77" s="30">
        <v>6685</v>
      </c>
    </row>
    <row r="78" spans="1:12" x14ac:dyDescent="0.35">
      <c r="A78" s="17" t="s">
        <v>73</v>
      </c>
      <c r="B78" s="15" t="s">
        <v>169</v>
      </c>
      <c r="C78" s="15">
        <v>1</v>
      </c>
      <c r="D78" s="22" t="s">
        <v>430</v>
      </c>
      <c r="E78" s="46" t="s">
        <v>74</v>
      </c>
      <c r="F78" s="46" t="s">
        <v>431</v>
      </c>
      <c r="G78" s="46" t="s">
        <v>111</v>
      </c>
      <c r="H78" s="46" t="s">
        <v>9</v>
      </c>
      <c r="I78" s="47" t="s">
        <v>431</v>
      </c>
      <c r="J78" s="48" t="s">
        <v>432</v>
      </c>
      <c r="K78" s="49">
        <v>41097</v>
      </c>
      <c r="L78" s="50">
        <v>30472</v>
      </c>
    </row>
    <row r="79" spans="1:12" x14ac:dyDescent="0.35">
      <c r="A79" s="17" t="s">
        <v>73</v>
      </c>
      <c r="B79" s="15" t="s">
        <v>169</v>
      </c>
      <c r="C79" s="15">
        <v>1</v>
      </c>
      <c r="D79" s="17" t="s">
        <v>316</v>
      </c>
      <c r="E79" s="15" t="s">
        <v>74</v>
      </c>
      <c r="F79" s="15" t="s">
        <v>317</v>
      </c>
      <c r="G79" s="15" t="s">
        <v>111</v>
      </c>
      <c r="H79" s="15" t="s">
        <v>9</v>
      </c>
      <c r="I79" s="16" t="s">
        <v>317</v>
      </c>
      <c r="J79" s="17" t="s">
        <v>318</v>
      </c>
      <c r="K79" s="29">
        <v>76157</v>
      </c>
      <c r="L79" s="30">
        <v>15596</v>
      </c>
    </row>
    <row r="80" spans="1:12" x14ac:dyDescent="0.35">
      <c r="A80" s="17" t="s">
        <v>75</v>
      </c>
      <c r="B80" s="15" t="s">
        <v>170</v>
      </c>
      <c r="C80" s="15">
        <v>3</v>
      </c>
      <c r="D80" s="17" t="s">
        <v>433</v>
      </c>
      <c r="E80" s="15" t="s">
        <v>76</v>
      </c>
      <c r="F80" s="15" t="s">
        <v>434</v>
      </c>
      <c r="G80" s="15" t="s">
        <v>435</v>
      </c>
      <c r="H80" s="15" t="s">
        <v>436</v>
      </c>
      <c r="I80" s="16" t="s">
        <v>437</v>
      </c>
      <c r="J80" s="17" t="s">
        <v>438</v>
      </c>
      <c r="K80" s="29">
        <v>17939</v>
      </c>
      <c r="L80" s="30">
        <v>10875</v>
      </c>
    </row>
    <row r="81" spans="1:12" x14ac:dyDescent="0.35">
      <c r="A81" s="17" t="s">
        <v>77</v>
      </c>
      <c r="B81" s="15" t="s">
        <v>171</v>
      </c>
      <c r="C81" s="15">
        <v>6</v>
      </c>
      <c r="D81" s="17" t="s">
        <v>225</v>
      </c>
      <c r="E81" s="15" t="s">
        <v>78</v>
      </c>
      <c r="F81" s="15" t="s">
        <v>138</v>
      </c>
      <c r="G81" s="15" t="s">
        <v>258</v>
      </c>
      <c r="H81" s="15" t="s">
        <v>226</v>
      </c>
      <c r="I81" s="16" t="s">
        <v>259</v>
      </c>
      <c r="J81" s="17" t="s">
        <v>227</v>
      </c>
      <c r="K81" s="29">
        <v>473785</v>
      </c>
      <c r="L81" s="30">
        <v>75823</v>
      </c>
    </row>
    <row r="82" spans="1:12" x14ac:dyDescent="0.35">
      <c r="A82" s="17" t="s">
        <v>79</v>
      </c>
      <c r="B82" s="15" t="s">
        <v>172</v>
      </c>
      <c r="C82" s="15">
        <v>35</v>
      </c>
      <c r="D82" s="17" t="s">
        <v>268</v>
      </c>
      <c r="E82" s="15" t="s">
        <v>80</v>
      </c>
      <c r="F82" s="15" t="s">
        <v>269</v>
      </c>
      <c r="G82" s="15" t="s">
        <v>111</v>
      </c>
      <c r="H82" s="15" t="s">
        <v>9</v>
      </c>
      <c r="I82" s="16" t="s">
        <v>269</v>
      </c>
      <c r="J82" s="17" t="s">
        <v>270</v>
      </c>
      <c r="K82" s="29">
        <v>133233</v>
      </c>
      <c r="L82" s="30">
        <v>12022</v>
      </c>
    </row>
    <row r="83" spans="1:12" x14ac:dyDescent="0.35">
      <c r="A83" s="17" t="s">
        <v>79</v>
      </c>
      <c r="B83" s="15" t="s">
        <v>172</v>
      </c>
      <c r="C83" s="15">
        <v>35</v>
      </c>
      <c r="D83" s="17" t="s">
        <v>109</v>
      </c>
      <c r="E83" s="15" t="s">
        <v>80</v>
      </c>
      <c r="F83" s="15" t="s">
        <v>139</v>
      </c>
      <c r="G83" s="15" t="s">
        <v>111</v>
      </c>
      <c r="H83" s="15" t="s">
        <v>9</v>
      </c>
      <c r="I83" s="16" t="s">
        <v>139</v>
      </c>
      <c r="J83" s="17" t="s">
        <v>81</v>
      </c>
      <c r="K83" s="29">
        <v>2614625</v>
      </c>
      <c r="L83" s="30">
        <v>50539</v>
      </c>
    </row>
    <row r="84" spans="1:12" x14ac:dyDescent="0.35">
      <c r="A84" s="23" t="s">
        <v>82</v>
      </c>
      <c r="B84" s="15" t="s">
        <v>173</v>
      </c>
      <c r="C84" s="15">
        <v>1</v>
      </c>
      <c r="D84" s="20" t="s">
        <v>349</v>
      </c>
      <c r="E84" s="15" t="s">
        <v>83</v>
      </c>
      <c r="F84" s="15" t="s">
        <v>350</v>
      </c>
      <c r="G84" s="15" t="s">
        <v>111</v>
      </c>
      <c r="H84" s="15" t="s">
        <v>9</v>
      </c>
      <c r="I84" s="16" t="s">
        <v>350</v>
      </c>
      <c r="J84" s="19" t="s">
        <v>351</v>
      </c>
      <c r="K84" s="29">
        <v>441479</v>
      </c>
      <c r="L84" s="30">
        <v>20433</v>
      </c>
    </row>
    <row r="85" spans="1:12" x14ac:dyDescent="0.35">
      <c r="A85" s="23" t="s">
        <v>82</v>
      </c>
      <c r="B85" s="15" t="s">
        <v>173</v>
      </c>
      <c r="C85" s="15">
        <v>1</v>
      </c>
      <c r="D85" s="17" t="s">
        <v>110</v>
      </c>
      <c r="E85" s="15" t="s">
        <v>83</v>
      </c>
      <c r="F85" s="15" t="s">
        <v>140</v>
      </c>
      <c r="G85" s="15" t="s">
        <v>111</v>
      </c>
      <c r="H85" s="15" t="s">
        <v>9</v>
      </c>
      <c r="I85" s="16" t="s">
        <v>140</v>
      </c>
      <c r="J85" s="17" t="s">
        <v>84</v>
      </c>
      <c r="K85" s="29">
        <v>171954</v>
      </c>
      <c r="L85" s="30">
        <v>21712</v>
      </c>
    </row>
    <row r="86" spans="1:12" x14ac:dyDescent="0.35">
      <c r="A86" s="23" t="s">
        <v>82</v>
      </c>
      <c r="B86" s="15" t="s">
        <v>173</v>
      </c>
      <c r="C86" s="15">
        <v>1</v>
      </c>
      <c r="D86" s="17" t="s">
        <v>228</v>
      </c>
      <c r="E86" s="15" t="s">
        <v>83</v>
      </c>
      <c r="F86" s="15" t="s">
        <v>260</v>
      </c>
      <c r="G86" s="15" t="s">
        <v>111</v>
      </c>
      <c r="H86" s="15" t="s">
        <v>9</v>
      </c>
      <c r="I86" s="16" t="s">
        <v>260</v>
      </c>
      <c r="J86" s="17" t="s">
        <v>229</v>
      </c>
      <c r="K86" s="29">
        <v>1360502</v>
      </c>
      <c r="L86" s="30">
        <v>107779</v>
      </c>
    </row>
    <row r="87" spans="1:12" x14ac:dyDescent="0.35">
      <c r="A87" s="23" t="s">
        <v>82</v>
      </c>
      <c r="B87" s="15" t="s">
        <v>173</v>
      </c>
      <c r="C87" s="15">
        <v>1</v>
      </c>
      <c r="D87" s="17" t="s">
        <v>271</v>
      </c>
      <c r="E87" s="15" t="s">
        <v>83</v>
      </c>
      <c r="F87" s="15" t="s">
        <v>272</v>
      </c>
      <c r="G87" s="15" t="s">
        <v>111</v>
      </c>
      <c r="H87" s="15" t="s">
        <v>9</v>
      </c>
      <c r="I87" s="16" t="s">
        <v>272</v>
      </c>
      <c r="J87" s="17" t="s">
        <v>273</v>
      </c>
      <c r="K87" s="29">
        <v>8418352</v>
      </c>
      <c r="L87" s="30">
        <v>221963</v>
      </c>
    </row>
    <row r="88" spans="1:12" x14ac:dyDescent="0.35">
      <c r="A88" s="23" t="s">
        <v>85</v>
      </c>
      <c r="B88" s="15" t="s">
        <v>174</v>
      </c>
      <c r="C88" s="15">
        <v>2</v>
      </c>
      <c r="D88" s="17" t="s">
        <v>439</v>
      </c>
      <c r="E88" s="15" t="s">
        <v>86</v>
      </c>
      <c r="F88" s="15" t="s">
        <v>440</v>
      </c>
      <c r="G88" s="15" t="s">
        <v>111</v>
      </c>
      <c r="H88" s="15" t="s">
        <v>9</v>
      </c>
      <c r="I88" s="16" t="s">
        <v>440</v>
      </c>
      <c r="J88" s="17" t="s">
        <v>441</v>
      </c>
      <c r="K88" s="29">
        <v>19791</v>
      </c>
      <c r="L88" s="30">
        <v>4173</v>
      </c>
    </row>
    <row r="89" spans="1:12" x14ac:dyDescent="0.35">
      <c r="A89" s="60" t="s">
        <v>87</v>
      </c>
      <c r="B89" s="60"/>
      <c r="C89" s="60"/>
      <c r="D89" s="60"/>
      <c r="E89" s="60"/>
      <c r="F89" s="60"/>
      <c r="G89" s="60"/>
      <c r="H89" s="60"/>
      <c r="I89" s="63"/>
      <c r="J89" s="58"/>
      <c r="K89" s="64">
        <f>SUBTOTAL(109,Table1[Revised
Final
Allocation
Amount])</f>
        <v>100077178</v>
      </c>
      <c r="L89" s="65">
        <f>SUBTOTAL(109,Table1[9th
Apportionment])</f>
        <v>11899458</v>
      </c>
    </row>
    <row r="90" spans="1:12" x14ac:dyDescent="0.35">
      <c r="A90" s="27" t="s">
        <v>88</v>
      </c>
      <c r="B90" s="25"/>
      <c r="C90" s="26"/>
      <c r="D90" s="22"/>
      <c r="E90" s="32"/>
      <c r="F90" s="32"/>
      <c r="G90" s="32"/>
      <c r="H90" s="32"/>
      <c r="I90" s="33"/>
      <c r="J90" s="34"/>
      <c r="K90" s="35"/>
      <c r="L90" s="36"/>
    </row>
    <row r="91" spans="1:12" x14ac:dyDescent="0.35">
      <c r="A91" s="27" t="s">
        <v>89</v>
      </c>
      <c r="B91" s="25"/>
      <c r="C91" s="26"/>
      <c r="D91" s="22"/>
      <c r="E91" s="32"/>
      <c r="F91" s="32"/>
      <c r="G91" s="32"/>
      <c r="H91" s="32"/>
      <c r="I91" s="33"/>
      <c r="J91" s="34"/>
      <c r="K91" s="35"/>
      <c r="L91" s="36"/>
    </row>
    <row r="92" spans="1:12" x14ac:dyDescent="0.35">
      <c r="A92" s="38" t="s">
        <v>443</v>
      </c>
      <c r="B92" s="25"/>
      <c r="C92" s="26"/>
      <c r="D92" s="22"/>
      <c r="E92" s="32"/>
      <c r="F92" s="32"/>
      <c r="G92" s="32"/>
      <c r="H92" s="32"/>
      <c r="I92" s="33"/>
      <c r="J92" s="34"/>
      <c r="K92" s="35"/>
      <c r="L92" s="36"/>
    </row>
  </sheetData>
  <sortState ref="A69:L74">
    <sortCondition ref="E74"/>
  </sortState>
  <dataConsolidate/>
  <customSheetViews>
    <customSheetView guid="{7B2CBCA8-6908-4F97-9F29-5675E6250670}" showPageBreaks="1" printArea="1" showAutoFilter="1">
      <pane ySplit="5" topLeftCell="A1251" activePane="bottomLeft" state="frozen"/>
      <selection pane="bottomLeft" activeCell="A1273" sqref="A1273"/>
      <pageMargins left="0" right="0" top="0" bottom="0" header="0" footer="0"/>
      <printOptions horizontalCentered="1"/>
      <pageSetup scale="65" fitToHeight="0" orientation="landscape" r:id="rId1"/>
      <headerFooter alignWithMargins="0">
        <oddFooter>&amp;C&amp;P of &amp;N</oddFooter>
      </headerFooter>
      <autoFilter ref="A5:K1272" xr:uid="{00000000-0000-0000-0000-000000000000}"/>
    </customSheetView>
  </customSheetViews>
  <phoneticPr fontId="14" type="noConversion"/>
  <conditionalFormatting sqref="I6">
    <cfRule type="duplicateValues" dxfId="13" priority="6"/>
  </conditionalFormatting>
  <conditionalFormatting sqref="I9">
    <cfRule type="duplicateValues" dxfId="12" priority="5"/>
  </conditionalFormatting>
  <conditionalFormatting sqref="I23">
    <cfRule type="duplicateValues" dxfId="11" priority="4"/>
  </conditionalFormatting>
  <conditionalFormatting sqref="I28">
    <cfRule type="duplicateValues" dxfId="10" priority="3"/>
  </conditionalFormatting>
  <conditionalFormatting sqref="I42">
    <cfRule type="duplicateValues" dxfId="9" priority="2"/>
  </conditionalFormatting>
  <conditionalFormatting sqref="I45:I47">
    <cfRule type="duplicateValues" dxfId="8" priority="1"/>
  </conditionalFormatting>
  <conditionalFormatting sqref="D62:D87">
    <cfRule type="duplicateValues" dxfId="7" priority="91"/>
  </conditionalFormatting>
  <conditionalFormatting sqref="I48:I87 I24:I27 I5 I7:I8 I10:I22 I29:I41 I43:I44">
    <cfRule type="duplicateValues" dxfId="6" priority="102"/>
  </conditionalFormatting>
  <printOptions horizontalCentered="1"/>
  <pageMargins left="0" right="0" top="0.45" bottom="0.5" header="0.25" footer="0.25"/>
  <pageSetup scale="54" fitToHeight="0" orientation="landscape" r:id="rId2"/>
  <headerFooter alignWithMargins="0">
    <oddFooter>&amp;C&amp;P of &amp;N</oddFooter>
  </headerFooter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2"/>
  <sheetViews>
    <sheetView zoomScaleNormal="100" workbookViewId="0"/>
  </sheetViews>
  <sheetFormatPr defaultColWidth="8.84375" defaultRowHeight="15.5" x14ac:dyDescent="0.35"/>
  <cols>
    <col min="1" max="1" width="12.69140625" customWidth="1"/>
    <col min="2" max="2" width="16" style="5" bestFit="1" customWidth="1"/>
    <col min="3" max="3" width="24.69140625" style="5" customWidth="1"/>
    <col min="4" max="4" width="18.07421875" style="4" customWidth="1"/>
    <col min="5" max="5" width="10" style="1" customWidth="1"/>
    <col min="6" max="16384" width="8.84375" style="1"/>
  </cols>
  <sheetData>
    <row r="1" spans="1:5" s="3" customFormat="1" ht="19" customHeight="1" x14ac:dyDescent="0.4">
      <c r="A1" s="54" t="s">
        <v>444</v>
      </c>
      <c r="B1" s="2"/>
      <c r="C1" s="2"/>
      <c r="D1" s="2"/>
    </row>
    <row r="2" spans="1:5" customFormat="1" ht="18" x14ac:dyDescent="0.4">
      <c r="A2" s="55" t="s">
        <v>261</v>
      </c>
      <c r="D2" s="5"/>
    </row>
    <row r="3" spans="1:5" customFormat="1" x14ac:dyDescent="0.35">
      <c r="A3" s="8" t="s">
        <v>93</v>
      </c>
      <c r="D3" s="5"/>
    </row>
    <row r="4" spans="1:5" ht="31" x14ac:dyDescent="0.35">
      <c r="A4" s="61" t="s">
        <v>2</v>
      </c>
      <c r="B4" s="61" t="s">
        <v>90</v>
      </c>
      <c r="C4" s="61" t="s">
        <v>91</v>
      </c>
      <c r="D4" s="61" t="s">
        <v>92</v>
      </c>
      <c r="E4" s="62" t="s">
        <v>481</v>
      </c>
    </row>
    <row r="5" spans="1:5" x14ac:dyDescent="0.35">
      <c r="A5" s="9" t="s">
        <v>8</v>
      </c>
      <c r="B5" s="9" t="s">
        <v>7</v>
      </c>
      <c r="C5" s="24" t="s">
        <v>442</v>
      </c>
      <c r="D5" s="41">
        <v>594791</v>
      </c>
      <c r="E5" s="1" t="s">
        <v>445</v>
      </c>
    </row>
    <row r="6" spans="1:5" x14ac:dyDescent="0.35">
      <c r="A6" s="9" t="s">
        <v>11</v>
      </c>
      <c r="B6" s="9" t="s">
        <v>10</v>
      </c>
      <c r="C6" s="24" t="s">
        <v>442</v>
      </c>
      <c r="D6" s="42">
        <v>50682</v>
      </c>
      <c r="E6" s="1" t="s">
        <v>446</v>
      </c>
    </row>
    <row r="7" spans="1:5" x14ac:dyDescent="0.35">
      <c r="A7" s="9" t="s">
        <v>13</v>
      </c>
      <c r="B7" s="9" t="s">
        <v>12</v>
      </c>
      <c r="C7" s="24" t="s">
        <v>442</v>
      </c>
      <c r="D7" s="41">
        <v>444270</v>
      </c>
      <c r="E7" s="1" t="s">
        <v>447</v>
      </c>
    </row>
    <row r="8" spans="1:5" x14ac:dyDescent="0.35">
      <c r="A8" s="9" t="s">
        <v>15</v>
      </c>
      <c r="B8" s="9" t="s">
        <v>14</v>
      </c>
      <c r="C8" s="24" t="s">
        <v>442</v>
      </c>
      <c r="D8" s="41">
        <v>38</v>
      </c>
      <c r="E8" s="1" t="s">
        <v>448</v>
      </c>
    </row>
    <row r="9" spans="1:5" x14ac:dyDescent="0.35">
      <c r="A9" s="9" t="s">
        <v>17</v>
      </c>
      <c r="B9" s="9" t="s">
        <v>16</v>
      </c>
      <c r="C9" s="24" t="s">
        <v>442</v>
      </c>
      <c r="D9" s="41">
        <v>46626</v>
      </c>
      <c r="E9" s="1" t="s">
        <v>449</v>
      </c>
    </row>
    <row r="10" spans="1:5" x14ac:dyDescent="0.35">
      <c r="A10" s="9" t="s">
        <v>20</v>
      </c>
      <c r="B10" s="9" t="s">
        <v>19</v>
      </c>
      <c r="C10" s="24" t="s">
        <v>442</v>
      </c>
      <c r="D10" s="41">
        <v>73061</v>
      </c>
      <c r="E10" s="1" t="s">
        <v>450</v>
      </c>
    </row>
    <row r="11" spans="1:5" x14ac:dyDescent="0.35">
      <c r="A11" s="9" t="s">
        <v>22</v>
      </c>
      <c r="B11" s="9" t="s">
        <v>21</v>
      </c>
      <c r="C11" s="24" t="s">
        <v>442</v>
      </c>
      <c r="D11" s="41">
        <v>426364</v>
      </c>
      <c r="E11" s="1" t="s">
        <v>451</v>
      </c>
    </row>
    <row r="12" spans="1:5" x14ac:dyDescent="0.35">
      <c r="A12" s="9" t="s">
        <v>24</v>
      </c>
      <c r="B12" s="9" t="s">
        <v>23</v>
      </c>
      <c r="C12" s="24" t="s">
        <v>442</v>
      </c>
      <c r="D12" s="41">
        <v>214424</v>
      </c>
      <c r="E12" s="1" t="s">
        <v>452</v>
      </c>
    </row>
    <row r="13" spans="1:5" x14ac:dyDescent="0.35">
      <c r="A13" s="9" t="s">
        <v>26</v>
      </c>
      <c r="B13" s="9" t="s">
        <v>25</v>
      </c>
      <c r="C13" s="24" t="s">
        <v>442</v>
      </c>
      <c r="D13" s="41">
        <v>27282</v>
      </c>
      <c r="E13" s="1" t="s">
        <v>453</v>
      </c>
    </row>
    <row r="14" spans="1:5" x14ac:dyDescent="0.35">
      <c r="A14" s="9" t="s">
        <v>29</v>
      </c>
      <c r="B14" s="9" t="s">
        <v>28</v>
      </c>
      <c r="C14" s="24" t="s">
        <v>442</v>
      </c>
      <c r="D14" s="41">
        <v>15715</v>
      </c>
      <c r="E14" s="1" t="s">
        <v>454</v>
      </c>
    </row>
    <row r="15" spans="1:5" x14ac:dyDescent="0.35">
      <c r="A15" s="9" t="s">
        <v>31</v>
      </c>
      <c r="B15" s="9" t="s">
        <v>274</v>
      </c>
      <c r="C15" s="24" t="s">
        <v>442</v>
      </c>
      <c r="D15" s="41">
        <v>2019112</v>
      </c>
      <c r="E15" s="1" t="s">
        <v>455</v>
      </c>
    </row>
    <row r="16" spans="1:5" x14ac:dyDescent="0.35">
      <c r="A16" s="9" t="s">
        <v>37</v>
      </c>
      <c r="B16" s="9" t="s">
        <v>36</v>
      </c>
      <c r="C16" s="24" t="s">
        <v>442</v>
      </c>
      <c r="D16" s="41">
        <v>73764</v>
      </c>
      <c r="E16" s="1" t="s">
        <v>456</v>
      </c>
    </row>
    <row r="17" spans="1:5" x14ac:dyDescent="0.35">
      <c r="A17" s="9" t="s">
        <v>40</v>
      </c>
      <c r="B17" s="9" t="s">
        <v>39</v>
      </c>
      <c r="C17" s="24" t="s">
        <v>442</v>
      </c>
      <c r="D17" s="41">
        <v>62377</v>
      </c>
      <c r="E17" s="1" t="s">
        <v>457</v>
      </c>
    </row>
    <row r="18" spans="1:5" x14ac:dyDescent="0.35">
      <c r="A18" s="9" t="s">
        <v>42</v>
      </c>
      <c r="B18" s="9" t="s">
        <v>41</v>
      </c>
      <c r="C18" s="24" t="s">
        <v>442</v>
      </c>
      <c r="D18" s="41">
        <v>41969</v>
      </c>
      <c r="E18" s="1" t="s">
        <v>458</v>
      </c>
    </row>
    <row r="19" spans="1:5" x14ac:dyDescent="0.35">
      <c r="A19" s="9" t="s">
        <v>44</v>
      </c>
      <c r="B19" s="9" t="s">
        <v>43</v>
      </c>
      <c r="C19" s="24" t="s">
        <v>442</v>
      </c>
      <c r="D19" s="41">
        <v>11338</v>
      </c>
      <c r="E19" s="1" t="s">
        <v>459</v>
      </c>
    </row>
    <row r="20" spans="1:5" x14ac:dyDescent="0.35">
      <c r="A20" s="9" t="s">
        <v>338</v>
      </c>
      <c r="B20" s="9" t="s">
        <v>352</v>
      </c>
      <c r="C20" s="24" t="s">
        <v>442</v>
      </c>
      <c r="D20" s="41">
        <v>109764</v>
      </c>
      <c r="E20" s="1" t="s">
        <v>460</v>
      </c>
    </row>
    <row r="21" spans="1:5" x14ac:dyDescent="0.35">
      <c r="A21" s="9" t="s">
        <v>46</v>
      </c>
      <c r="B21" s="9" t="s">
        <v>45</v>
      </c>
      <c r="C21" s="24" t="s">
        <v>442</v>
      </c>
      <c r="D21" s="41">
        <v>2065365</v>
      </c>
      <c r="E21" s="1" t="s">
        <v>461</v>
      </c>
    </row>
    <row r="22" spans="1:5" x14ac:dyDescent="0.35">
      <c r="A22" s="9" t="s">
        <v>49</v>
      </c>
      <c r="B22" s="9" t="s">
        <v>48</v>
      </c>
      <c r="C22" s="24" t="s">
        <v>442</v>
      </c>
      <c r="D22" s="41">
        <v>17070</v>
      </c>
      <c r="E22" s="1" t="s">
        <v>462</v>
      </c>
    </row>
    <row r="23" spans="1:5" x14ac:dyDescent="0.35">
      <c r="A23" s="9" t="s">
        <v>51</v>
      </c>
      <c r="B23" s="9" t="s">
        <v>50</v>
      </c>
      <c r="C23" s="24" t="s">
        <v>442</v>
      </c>
      <c r="D23" s="41">
        <v>542886</v>
      </c>
      <c r="E23" s="1" t="s">
        <v>463</v>
      </c>
    </row>
    <row r="24" spans="1:5" x14ac:dyDescent="0.35">
      <c r="A24" s="9" t="s">
        <v>54</v>
      </c>
      <c r="B24" s="9" t="s">
        <v>53</v>
      </c>
      <c r="C24" s="24" t="s">
        <v>442</v>
      </c>
      <c r="D24" s="41">
        <v>36976</v>
      </c>
      <c r="E24" s="1" t="s">
        <v>464</v>
      </c>
    </row>
    <row r="25" spans="1:5" x14ac:dyDescent="0.35">
      <c r="A25" s="9" t="s">
        <v>56</v>
      </c>
      <c r="B25" s="9" t="s">
        <v>55</v>
      </c>
      <c r="C25" s="24" t="s">
        <v>442</v>
      </c>
      <c r="D25" s="41">
        <v>3207771</v>
      </c>
      <c r="E25" s="1" t="s">
        <v>465</v>
      </c>
    </row>
    <row r="26" spans="1:5" x14ac:dyDescent="0.35">
      <c r="A26" s="9" t="s">
        <v>59</v>
      </c>
      <c r="B26" s="9" t="s">
        <v>58</v>
      </c>
      <c r="C26" s="24" t="s">
        <v>442</v>
      </c>
      <c r="D26" s="41">
        <v>237424</v>
      </c>
      <c r="E26" s="1" t="s">
        <v>466</v>
      </c>
    </row>
    <row r="27" spans="1:5" x14ac:dyDescent="0.35">
      <c r="A27" s="9" t="s">
        <v>63</v>
      </c>
      <c r="B27" s="9" t="s">
        <v>62</v>
      </c>
      <c r="C27" s="24" t="s">
        <v>442</v>
      </c>
      <c r="D27" s="41">
        <v>1586</v>
      </c>
      <c r="E27" s="1" t="s">
        <v>467</v>
      </c>
    </row>
    <row r="28" spans="1:5" x14ac:dyDescent="0.35">
      <c r="A28" s="9" t="s">
        <v>65</v>
      </c>
      <c r="B28" s="9" t="s">
        <v>64</v>
      </c>
      <c r="C28" s="24" t="s">
        <v>442</v>
      </c>
      <c r="D28" s="41">
        <v>7145</v>
      </c>
      <c r="E28" s="1" t="s">
        <v>468</v>
      </c>
    </row>
    <row r="29" spans="1:5" x14ac:dyDescent="0.35">
      <c r="A29" s="9" t="s">
        <v>67</v>
      </c>
      <c r="B29" s="9" t="s">
        <v>66</v>
      </c>
      <c r="C29" s="24" t="s">
        <v>442</v>
      </c>
      <c r="D29" s="41">
        <v>3335</v>
      </c>
      <c r="E29" s="1" t="s">
        <v>469</v>
      </c>
    </row>
    <row r="30" spans="1:5" x14ac:dyDescent="0.35">
      <c r="A30" s="9" t="s">
        <v>69</v>
      </c>
      <c r="B30" s="9" t="s">
        <v>68</v>
      </c>
      <c r="C30" s="24" t="s">
        <v>442</v>
      </c>
      <c r="D30" s="41">
        <v>57915</v>
      </c>
      <c r="E30" s="1" t="s">
        <v>470</v>
      </c>
    </row>
    <row r="31" spans="1:5" x14ac:dyDescent="0.35">
      <c r="A31" s="9" t="s">
        <v>71</v>
      </c>
      <c r="B31" s="9" t="s">
        <v>70</v>
      </c>
      <c r="C31" s="24" t="s">
        <v>442</v>
      </c>
      <c r="D31" s="41">
        <v>883098</v>
      </c>
      <c r="E31" s="1" t="s">
        <v>471</v>
      </c>
    </row>
    <row r="32" spans="1:5" x14ac:dyDescent="0.35">
      <c r="A32" s="9" t="s">
        <v>427</v>
      </c>
      <c r="B32" s="10" t="s">
        <v>424</v>
      </c>
      <c r="C32" s="24" t="s">
        <v>442</v>
      </c>
      <c r="D32" s="51">
        <v>49238</v>
      </c>
      <c r="E32" s="1" t="s">
        <v>472</v>
      </c>
    </row>
    <row r="33" spans="1:5" x14ac:dyDescent="0.35">
      <c r="A33" s="9" t="s">
        <v>74</v>
      </c>
      <c r="B33" s="9" t="s">
        <v>73</v>
      </c>
      <c r="C33" s="24" t="s">
        <v>442</v>
      </c>
      <c r="D33" s="41">
        <v>52753</v>
      </c>
      <c r="E33" s="1" t="s">
        <v>473</v>
      </c>
    </row>
    <row r="34" spans="1:5" x14ac:dyDescent="0.35">
      <c r="A34" s="9" t="s">
        <v>76</v>
      </c>
      <c r="B34" s="9" t="s">
        <v>75</v>
      </c>
      <c r="C34" s="24" t="s">
        <v>442</v>
      </c>
      <c r="D34" s="41">
        <v>10875</v>
      </c>
      <c r="E34" s="1" t="s">
        <v>474</v>
      </c>
    </row>
    <row r="35" spans="1:5" x14ac:dyDescent="0.35">
      <c r="A35" s="9" t="s">
        <v>78</v>
      </c>
      <c r="B35" s="9" t="s">
        <v>77</v>
      </c>
      <c r="C35" s="24" t="s">
        <v>442</v>
      </c>
      <c r="D35" s="41">
        <v>75823</v>
      </c>
      <c r="E35" s="1" t="s">
        <v>475</v>
      </c>
    </row>
    <row r="36" spans="1:5" x14ac:dyDescent="0.35">
      <c r="A36" s="9" t="s">
        <v>80</v>
      </c>
      <c r="B36" s="9" t="s">
        <v>79</v>
      </c>
      <c r="C36" s="24" t="s">
        <v>442</v>
      </c>
      <c r="D36" s="41">
        <v>62561</v>
      </c>
      <c r="E36" s="1" t="s">
        <v>476</v>
      </c>
    </row>
    <row r="37" spans="1:5" x14ac:dyDescent="0.35">
      <c r="A37" s="9" t="s">
        <v>83</v>
      </c>
      <c r="B37" s="9" t="s">
        <v>82</v>
      </c>
      <c r="C37" s="24" t="s">
        <v>442</v>
      </c>
      <c r="D37" s="41">
        <v>371887</v>
      </c>
      <c r="E37" s="1" t="s">
        <v>477</v>
      </c>
    </row>
    <row r="38" spans="1:5" x14ac:dyDescent="0.35">
      <c r="A38" s="10" t="s">
        <v>86</v>
      </c>
      <c r="B38" s="10" t="s">
        <v>85</v>
      </c>
      <c r="C38" s="24" t="s">
        <v>442</v>
      </c>
      <c r="D38" s="43">
        <v>4173</v>
      </c>
      <c r="E38" s="1" t="s">
        <v>478</v>
      </c>
    </row>
    <row r="39" spans="1:5" x14ac:dyDescent="0.35">
      <c r="A39" s="56" t="s">
        <v>87</v>
      </c>
      <c r="B39" s="57"/>
      <c r="C39" s="58"/>
      <c r="D39" s="59">
        <f>SUBTOTAL(109,Table14[County Total])</f>
        <v>11899458</v>
      </c>
      <c r="E39" s="60"/>
    </row>
    <row r="40" spans="1:5" x14ac:dyDescent="0.35">
      <c r="A40" s="14" t="s">
        <v>88</v>
      </c>
      <c r="B40" s="11"/>
      <c r="C40" s="12"/>
      <c r="D40" s="13"/>
    </row>
    <row r="41" spans="1:5" x14ac:dyDescent="0.35">
      <c r="A41" t="s">
        <v>89</v>
      </c>
      <c r="C41" s="1"/>
    </row>
    <row r="42" spans="1:5" x14ac:dyDescent="0.35">
      <c r="A42" s="28" t="s">
        <v>443</v>
      </c>
      <c r="C42" s="1"/>
    </row>
  </sheetData>
  <dataConsolidate/>
  <printOptions horizontalCentered="1"/>
  <pageMargins left="0.7" right="0.7" top="0.75" bottom="0.75" header="0.25" footer="0.25"/>
  <pageSetup scale="65" fitToHeight="0" orientation="portrait" r:id="rId1"/>
  <headerFooter alignWithMargins="0">
    <oddFooter>&amp;C&amp;P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f89dec18-d0c2-45d2-8a15-31051f2519f8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34ED83EA0B5E468033F72E96A6CA4D" ma:contentTypeVersion="12" ma:contentTypeDescription="Create a new document." ma:contentTypeScope="" ma:versionID="c04af1633dfd05d079b64136d940b82c">
  <xsd:schema xmlns:xsd="http://www.w3.org/2001/XMLSchema" xmlns:xs="http://www.w3.org/2001/XMLSchema" xmlns:p="http://schemas.microsoft.com/office/2006/metadata/properties" xmlns:ns2="f89dec18-d0c2-45d2-8a15-31051f2519f8" xmlns:ns3="1aae30ff-d7bc-47e3-882e-cd3423d00d62" targetNamespace="http://schemas.microsoft.com/office/2006/metadata/properties" ma:root="true" ma:fieldsID="09c05860435108ddf31fcd62878b7578" ns2:_="" ns3:_="">
    <xsd:import namespace="f89dec18-d0c2-45d2-8a15-31051f2519f8"/>
    <xsd:import namespace="1aae30ff-d7bc-47e3-882e-cd3423d00d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9dec18-d0c2-45d2-8a15-31051f2519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_Flow_SignoffStatus" ma:index="19" nillable="true" ma:displayName="Sign-off status" ma:internalName="Sign_x002d_off_x0020_statu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ae30ff-d7bc-47e3-882e-cd3423d00d6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06B5382-FDE5-4C3E-829A-150F9DC540B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D03C546-68AB-4ED9-B5A1-199B61809DA3}">
  <ds:schemaRefs>
    <ds:schemaRef ds:uri="http://purl.org/dc/elements/1.1/"/>
    <ds:schemaRef ds:uri="1aae30ff-d7bc-47e3-882e-cd3423d00d62"/>
    <ds:schemaRef ds:uri="http://purl.org/dc/terms/"/>
    <ds:schemaRef ds:uri="f89dec18-d0c2-45d2-8a15-31051f2519f8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816B51C-F0F9-4D53-9858-0F057E753E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9dec18-d0c2-45d2-8a15-31051f2519f8"/>
    <ds:schemaRef ds:uri="1aae30ff-d7bc-47e3-882e-cd3423d00d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20–21 ESSER I - LEA</vt:lpstr>
      <vt:lpstr>20–21 ESSER I - Cty</vt:lpstr>
      <vt:lpstr>'20–21 ESSER I - Cty'!Print_Area</vt:lpstr>
      <vt:lpstr>'20–21 ESSER I - LEA'!Print_Area</vt:lpstr>
      <vt:lpstr>'20–21 ESSER I - Cty'!Print_Titles</vt:lpstr>
      <vt:lpstr>'20–21 ESSER I - LEA'!Print_Titles</vt:lpstr>
    </vt:vector>
  </TitlesOfParts>
  <Manager/>
  <Company>CA Department of Education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Recip9-20: CARES Act (CA Dept of Education)</dc:title>
  <dc:subject>CARES Act, Elementary and Secondary School Emergency Relief Fund (ESSERF) Section 18003 ninth apportionment schedule for fiscal year 2020-21.</dc:subject>
  <dc:creator>Victoria Pluim</dc:creator>
  <cp:keywords/>
  <dc:description/>
  <cp:lastModifiedBy>Taylor Uda</cp:lastModifiedBy>
  <cp:revision/>
  <cp:lastPrinted>2022-08-25T20:37:27Z</cp:lastPrinted>
  <dcterms:created xsi:type="dcterms:W3CDTF">2017-07-27T21:24:34Z</dcterms:created>
  <dcterms:modified xsi:type="dcterms:W3CDTF">2022-09-06T21:33:16Z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0x0101003534ED83EA0B5E468033F72E96A6CA4D</vt:lpwstr>
  </property>
</Properties>
</file>