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5FF69F21-143A-43CD-94F8-D24369B7DC53}" xr6:coauthVersionLast="47" xr6:coauthVersionMax="47" xr10:uidLastSave="{00000000-0000-0000-0000-000000000000}"/>
  <bookViews>
    <workbookView xWindow="-120" yWindow="-120" windowWidth="29040" windowHeight="15840" xr2:uid="{0EEE1242-6503-4654-B7C2-F7A49FD6765F}"/>
  </bookViews>
  <sheets>
    <sheet name="2020-21 Title I, Pt A 7th - LEA" sheetId="1" r:id="rId1"/>
    <sheet name="2020-21 Title I, Pt A 7th - Cty" sheetId="2" r:id="rId2"/>
  </sheets>
  <definedNames>
    <definedName name="_xlnm._FilterDatabase" localSheetId="1" hidden="1">'2020-21 Title I, Pt A 7th - Cty'!$A$5:$D$14</definedName>
    <definedName name="_xlnm._FilterDatabase" localSheetId="0" hidden="1">'2020-21 Title I, Pt A 7th - LEA'!$A$1:$A$4</definedName>
    <definedName name="_xlnm.Print_Area" localSheetId="1">'2020-21 Title I, Pt A 7th - Cty'!$A$1:$D$51</definedName>
    <definedName name="_xlnm.Print_Titles" localSheetId="1">'2020-21 Title I, Pt A 7th - Cty'!$1:$5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E76" i="1" l="1"/>
  <c r="F76" i="1"/>
  <c r="I76" i="1" s="1"/>
  <c r="G76" i="1"/>
  <c r="E191" i="1"/>
  <c r="F191" i="1"/>
  <c r="I191" i="1" s="1"/>
  <c r="G191" i="1"/>
  <c r="E99" i="1"/>
  <c r="F99" i="1"/>
  <c r="I99" i="1" s="1"/>
  <c r="G99" i="1"/>
  <c r="E96" i="1"/>
  <c r="F96" i="1"/>
  <c r="I96" i="1" s="1"/>
  <c r="G96" i="1"/>
  <c r="E86" i="1"/>
  <c r="F86" i="1"/>
  <c r="I86" i="1" s="1"/>
  <c r="G86" i="1"/>
  <c r="E87" i="1"/>
  <c r="F87" i="1"/>
  <c r="I87" i="1" s="1"/>
  <c r="G87" i="1"/>
  <c r="E73" i="1"/>
  <c r="F73" i="1"/>
  <c r="I73" i="1" s="1"/>
  <c r="G73" i="1"/>
  <c r="E36" i="1"/>
  <c r="F36" i="1"/>
  <c r="G36" i="1"/>
  <c r="I36" i="1"/>
  <c r="E37" i="1"/>
  <c r="F37" i="1"/>
  <c r="G37" i="1"/>
  <c r="I37" i="1"/>
  <c r="E30" i="1"/>
  <c r="F30" i="1"/>
  <c r="I30" i="1" s="1"/>
  <c r="G30" i="1"/>
  <c r="E25" i="1"/>
  <c r="F25" i="1"/>
  <c r="I25" i="1" s="1"/>
  <c r="G25" i="1"/>
  <c r="E12" i="1"/>
  <c r="F12" i="1"/>
  <c r="G12" i="1"/>
  <c r="I12" i="1"/>
  <c r="E13" i="1"/>
  <c r="F13" i="1"/>
  <c r="G13" i="1"/>
  <c r="I13" i="1"/>
  <c r="I8" i="1" l="1"/>
  <c r="I14" i="1"/>
  <c r="I15" i="1"/>
  <c r="I22" i="1"/>
  <c r="I23" i="1"/>
  <c r="I24" i="1"/>
  <c r="I29" i="1"/>
  <c r="I77" i="1"/>
  <c r="I78" i="1"/>
  <c r="I79" i="1"/>
  <c r="I80" i="1"/>
  <c r="I81" i="1"/>
  <c r="I82" i="1"/>
  <c r="I83" i="1"/>
  <c r="I88" i="1"/>
  <c r="I89" i="1"/>
  <c r="I90" i="1"/>
  <c r="I97" i="1"/>
  <c r="I115" i="1"/>
  <c r="I130" i="1"/>
  <c r="I131" i="1"/>
  <c r="I132" i="1"/>
  <c r="I151" i="1"/>
  <c r="I157" i="1"/>
  <c r="I164" i="1"/>
  <c r="I165" i="1"/>
  <c r="I166" i="1"/>
  <c r="I170" i="1"/>
  <c r="I171" i="1"/>
  <c r="I172" i="1"/>
  <c r="I173" i="1"/>
  <c r="I174" i="1"/>
  <c r="I194" i="1"/>
  <c r="E8" i="1"/>
  <c r="F8" i="1"/>
  <c r="G8" i="1"/>
  <c r="E9" i="1"/>
  <c r="F9" i="1"/>
  <c r="I9" i="1" s="1"/>
  <c r="G9" i="1"/>
  <c r="E10" i="1"/>
  <c r="F10" i="1"/>
  <c r="I10" i="1" s="1"/>
  <c r="G10" i="1"/>
  <c r="E11" i="1"/>
  <c r="F11" i="1"/>
  <c r="I11" i="1" s="1"/>
  <c r="G11" i="1"/>
  <c r="E14" i="1"/>
  <c r="F14" i="1"/>
  <c r="G14" i="1"/>
  <c r="E15" i="1"/>
  <c r="F15" i="1"/>
  <c r="G15" i="1"/>
  <c r="E16" i="1"/>
  <c r="F16" i="1"/>
  <c r="I16" i="1" s="1"/>
  <c r="G16" i="1"/>
  <c r="E17" i="1"/>
  <c r="F17" i="1"/>
  <c r="I17" i="1" s="1"/>
  <c r="G17" i="1"/>
  <c r="E18" i="1"/>
  <c r="F18" i="1"/>
  <c r="I18" i="1" s="1"/>
  <c r="G18" i="1"/>
  <c r="E19" i="1"/>
  <c r="F19" i="1"/>
  <c r="I19" i="1" s="1"/>
  <c r="G19" i="1"/>
  <c r="E20" i="1"/>
  <c r="F20" i="1"/>
  <c r="I20" i="1" s="1"/>
  <c r="G20" i="1"/>
  <c r="E21" i="1"/>
  <c r="F21" i="1"/>
  <c r="I21" i="1" s="1"/>
  <c r="G21" i="1"/>
  <c r="E22" i="1"/>
  <c r="F22" i="1"/>
  <c r="G22" i="1"/>
  <c r="E23" i="1"/>
  <c r="F23" i="1"/>
  <c r="G23" i="1"/>
  <c r="E24" i="1"/>
  <c r="F24" i="1"/>
  <c r="G24" i="1"/>
  <c r="E26" i="1"/>
  <c r="F26" i="1"/>
  <c r="I26" i="1" s="1"/>
  <c r="G26" i="1"/>
  <c r="E27" i="1"/>
  <c r="F27" i="1"/>
  <c r="I27" i="1" s="1"/>
  <c r="G27" i="1"/>
  <c r="E28" i="1"/>
  <c r="F28" i="1"/>
  <c r="I28" i="1" s="1"/>
  <c r="G28" i="1"/>
  <c r="E29" i="1"/>
  <c r="F29" i="1"/>
  <c r="G29" i="1"/>
  <c r="E31" i="1"/>
  <c r="F31" i="1"/>
  <c r="I31" i="1" s="1"/>
  <c r="G31" i="1"/>
  <c r="E32" i="1"/>
  <c r="F32" i="1"/>
  <c r="I32" i="1" s="1"/>
  <c r="G32" i="1"/>
  <c r="E33" i="1"/>
  <c r="F33" i="1"/>
  <c r="I33" i="1" s="1"/>
  <c r="G33" i="1"/>
  <c r="E34" i="1"/>
  <c r="F34" i="1"/>
  <c r="I34" i="1" s="1"/>
  <c r="G34" i="1"/>
  <c r="E35" i="1"/>
  <c r="F35" i="1"/>
  <c r="I35" i="1" s="1"/>
  <c r="G35" i="1"/>
  <c r="E38" i="1"/>
  <c r="F38" i="1"/>
  <c r="I38" i="1" s="1"/>
  <c r="G38" i="1"/>
  <c r="E39" i="1"/>
  <c r="F39" i="1"/>
  <c r="I39" i="1" s="1"/>
  <c r="G39" i="1"/>
  <c r="E40" i="1"/>
  <c r="F40" i="1"/>
  <c r="I40" i="1" s="1"/>
  <c r="G40" i="1"/>
  <c r="E41" i="1"/>
  <c r="F41" i="1"/>
  <c r="I41" i="1" s="1"/>
  <c r="G41" i="1"/>
  <c r="E42" i="1"/>
  <c r="F42" i="1"/>
  <c r="I42" i="1" s="1"/>
  <c r="G42" i="1"/>
  <c r="E43" i="1"/>
  <c r="F43" i="1"/>
  <c r="I43" i="1" s="1"/>
  <c r="G43" i="1"/>
  <c r="E44" i="1"/>
  <c r="F44" i="1"/>
  <c r="I44" i="1" s="1"/>
  <c r="G44" i="1"/>
  <c r="E45" i="1"/>
  <c r="F45" i="1"/>
  <c r="I45" i="1" s="1"/>
  <c r="G45" i="1"/>
  <c r="E46" i="1"/>
  <c r="F46" i="1"/>
  <c r="I46" i="1" s="1"/>
  <c r="G46" i="1"/>
  <c r="E47" i="1"/>
  <c r="F47" i="1"/>
  <c r="I47" i="1" s="1"/>
  <c r="G47" i="1"/>
  <c r="E48" i="1"/>
  <c r="F48" i="1"/>
  <c r="I48" i="1" s="1"/>
  <c r="G48" i="1"/>
  <c r="E49" i="1"/>
  <c r="F49" i="1"/>
  <c r="I49" i="1" s="1"/>
  <c r="G49" i="1"/>
  <c r="E50" i="1"/>
  <c r="F50" i="1"/>
  <c r="I50" i="1" s="1"/>
  <c r="G50" i="1"/>
  <c r="E51" i="1"/>
  <c r="F51" i="1"/>
  <c r="I51" i="1" s="1"/>
  <c r="G51" i="1"/>
  <c r="E52" i="1"/>
  <c r="F52" i="1"/>
  <c r="I52" i="1" s="1"/>
  <c r="G52" i="1"/>
  <c r="E53" i="1"/>
  <c r="F53" i="1"/>
  <c r="I53" i="1" s="1"/>
  <c r="G53" i="1"/>
  <c r="E54" i="1"/>
  <c r="F54" i="1"/>
  <c r="I54" i="1" s="1"/>
  <c r="G54" i="1"/>
  <c r="E55" i="1"/>
  <c r="F55" i="1"/>
  <c r="I55" i="1" s="1"/>
  <c r="G55" i="1"/>
  <c r="E56" i="1"/>
  <c r="F56" i="1"/>
  <c r="I56" i="1" s="1"/>
  <c r="G56" i="1"/>
  <c r="E57" i="1"/>
  <c r="F57" i="1"/>
  <c r="I57" i="1" s="1"/>
  <c r="G57" i="1"/>
  <c r="E58" i="1"/>
  <c r="F58" i="1"/>
  <c r="I58" i="1" s="1"/>
  <c r="G58" i="1"/>
  <c r="E59" i="1"/>
  <c r="F59" i="1"/>
  <c r="I59" i="1" s="1"/>
  <c r="G59" i="1"/>
  <c r="E60" i="1"/>
  <c r="F60" i="1"/>
  <c r="I60" i="1" s="1"/>
  <c r="G60" i="1"/>
  <c r="E61" i="1"/>
  <c r="F61" i="1"/>
  <c r="I61" i="1" s="1"/>
  <c r="G61" i="1"/>
  <c r="E62" i="1"/>
  <c r="F62" i="1"/>
  <c r="I62" i="1" s="1"/>
  <c r="G62" i="1"/>
  <c r="E63" i="1"/>
  <c r="F63" i="1"/>
  <c r="I63" i="1" s="1"/>
  <c r="G63" i="1"/>
  <c r="E64" i="1"/>
  <c r="F64" i="1"/>
  <c r="I64" i="1" s="1"/>
  <c r="G64" i="1"/>
  <c r="E65" i="1"/>
  <c r="F65" i="1"/>
  <c r="I65" i="1" s="1"/>
  <c r="G65" i="1"/>
  <c r="E66" i="1"/>
  <c r="F66" i="1"/>
  <c r="I66" i="1" s="1"/>
  <c r="G66" i="1"/>
  <c r="E67" i="1"/>
  <c r="F67" i="1"/>
  <c r="I67" i="1" s="1"/>
  <c r="G67" i="1"/>
  <c r="E68" i="1"/>
  <c r="F68" i="1"/>
  <c r="I68" i="1" s="1"/>
  <c r="G68" i="1"/>
  <c r="E69" i="1"/>
  <c r="F69" i="1"/>
  <c r="I69" i="1" s="1"/>
  <c r="G69" i="1"/>
  <c r="E70" i="1"/>
  <c r="F70" i="1"/>
  <c r="I70" i="1" s="1"/>
  <c r="G70" i="1"/>
  <c r="E71" i="1"/>
  <c r="F71" i="1"/>
  <c r="I71" i="1" s="1"/>
  <c r="G71" i="1"/>
  <c r="E72" i="1"/>
  <c r="F72" i="1"/>
  <c r="I72" i="1" s="1"/>
  <c r="G72" i="1"/>
  <c r="E74" i="1"/>
  <c r="F74" i="1"/>
  <c r="I74" i="1" s="1"/>
  <c r="G74" i="1"/>
  <c r="E75" i="1"/>
  <c r="F75" i="1"/>
  <c r="I75" i="1" s="1"/>
  <c r="G75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I84" i="1" s="1"/>
  <c r="G84" i="1"/>
  <c r="E85" i="1"/>
  <c r="F85" i="1"/>
  <c r="I85" i="1" s="1"/>
  <c r="G85" i="1"/>
  <c r="E88" i="1"/>
  <c r="F88" i="1"/>
  <c r="G88" i="1"/>
  <c r="E89" i="1"/>
  <c r="F89" i="1"/>
  <c r="G89" i="1"/>
  <c r="E90" i="1"/>
  <c r="F90" i="1"/>
  <c r="G90" i="1"/>
  <c r="E91" i="1"/>
  <c r="F91" i="1"/>
  <c r="I91" i="1" s="1"/>
  <c r="G91" i="1"/>
  <c r="E92" i="1"/>
  <c r="F92" i="1"/>
  <c r="I92" i="1" s="1"/>
  <c r="G92" i="1"/>
  <c r="E93" i="1"/>
  <c r="F93" i="1"/>
  <c r="I93" i="1" s="1"/>
  <c r="G93" i="1"/>
  <c r="E94" i="1"/>
  <c r="F94" i="1"/>
  <c r="I94" i="1" s="1"/>
  <c r="G94" i="1"/>
  <c r="E95" i="1"/>
  <c r="F95" i="1"/>
  <c r="I95" i="1" s="1"/>
  <c r="G95" i="1"/>
  <c r="E97" i="1"/>
  <c r="F97" i="1"/>
  <c r="G97" i="1"/>
  <c r="E98" i="1"/>
  <c r="F98" i="1"/>
  <c r="I98" i="1" s="1"/>
  <c r="G98" i="1"/>
  <c r="E100" i="1"/>
  <c r="F100" i="1"/>
  <c r="I100" i="1" s="1"/>
  <c r="G100" i="1"/>
  <c r="E101" i="1"/>
  <c r="F101" i="1"/>
  <c r="I101" i="1" s="1"/>
  <c r="G101" i="1"/>
  <c r="E102" i="1"/>
  <c r="F102" i="1"/>
  <c r="I102" i="1" s="1"/>
  <c r="G102" i="1"/>
  <c r="E103" i="1"/>
  <c r="F103" i="1"/>
  <c r="I103" i="1" s="1"/>
  <c r="G103" i="1"/>
  <c r="E104" i="1"/>
  <c r="F104" i="1"/>
  <c r="I104" i="1" s="1"/>
  <c r="G104" i="1"/>
  <c r="E105" i="1"/>
  <c r="F105" i="1"/>
  <c r="I105" i="1" s="1"/>
  <c r="G105" i="1"/>
  <c r="E106" i="1"/>
  <c r="F106" i="1"/>
  <c r="I106" i="1" s="1"/>
  <c r="G106" i="1"/>
  <c r="E107" i="1"/>
  <c r="F107" i="1"/>
  <c r="I107" i="1" s="1"/>
  <c r="G107" i="1"/>
  <c r="E108" i="1"/>
  <c r="F108" i="1"/>
  <c r="I108" i="1" s="1"/>
  <c r="G108" i="1"/>
  <c r="E109" i="1"/>
  <c r="F109" i="1"/>
  <c r="I109" i="1" s="1"/>
  <c r="G109" i="1"/>
  <c r="E110" i="1"/>
  <c r="F110" i="1"/>
  <c r="I110" i="1" s="1"/>
  <c r="G110" i="1"/>
  <c r="E111" i="1"/>
  <c r="F111" i="1"/>
  <c r="I111" i="1" s="1"/>
  <c r="G111" i="1"/>
  <c r="E112" i="1"/>
  <c r="F112" i="1"/>
  <c r="I112" i="1" s="1"/>
  <c r="G112" i="1"/>
  <c r="E113" i="1"/>
  <c r="F113" i="1"/>
  <c r="I113" i="1" s="1"/>
  <c r="G113" i="1"/>
  <c r="E114" i="1"/>
  <c r="F114" i="1"/>
  <c r="I114" i="1" s="1"/>
  <c r="G114" i="1"/>
  <c r="E115" i="1"/>
  <c r="F115" i="1"/>
  <c r="G115" i="1"/>
  <c r="E116" i="1"/>
  <c r="F116" i="1"/>
  <c r="I116" i="1" s="1"/>
  <c r="G116" i="1"/>
  <c r="E117" i="1"/>
  <c r="F117" i="1"/>
  <c r="I117" i="1" s="1"/>
  <c r="G117" i="1"/>
  <c r="E118" i="1"/>
  <c r="F118" i="1"/>
  <c r="I118" i="1" s="1"/>
  <c r="G118" i="1"/>
  <c r="E119" i="1"/>
  <c r="F119" i="1"/>
  <c r="I119" i="1" s="1"/>
  <c r="G119" i="1"/>
  <c r="E120" i="1"/>
  <c r="F120" i="1"/>
  <c r="I120" i="1" s="1"/>
  <c r="G120" i="1"/>
  <c r="E121" i="1"/>
  <c r="F121" i="1"/>
  <c r="I121" i="1" s="1"/>
  <c r="G121" i="1"/>
  <c r="E122" i="1"/>
  <c r="F122" i="1"/>
  <c r="I122" i="1" s="1"/>
  <c r="G122" i="1"/>
  <c r="E123" i="1"/>
  <c r="F123" i="1"/>
  <c r="I123" i="1" s="1"/>
  <c r="G123" i="1"/>
  <c r="E124" i="1"/>
  <c r="F124" i="1"/>
  <c r="I124" i="1" s="1"/>
  <c r="G124" i="1"/>
  <c r="E125" i="1"/>
  <c r="F125" i="1"/>
  <c r="I125" i="1" s="1"/>
  <c r="G125" i="1"/>
  <c r="E126" i="1"/>
  <c r="F126" i="1"/>
  <c r="I126" i="1" s="1"/>
  <c r="G126" i="1"/>
  <c r="E127" i="1"/>
  <c r="F127" i="1"/>
  <c r="I127" i="1" s="1"/>
  <c r="G127" i="1"/>
  <c r="E128" i="1"/>
  <c r="F128" i="1"/>
  <c r="I128" i="1" s="1"/>
  <c r="G128" i="1"/>
  <c r="E129" i="1"/>
  <c r="F129" i="1"/>
  <c r="I129" i="1" s="1"/>
  <c r="G129" i="1"/>
  <c r="E130" i="1"/>
  <c r="F130" i="1"/>
  <c r="G130" i="1"/>
  <c r="E131" i="1"/>
  <c r="F131" i="1"/>
  <c r="G131" i="1"/>
  <c r="E132" i="1"/>
  <c r="F132" i="1"/>
  <c r="G132" i="1"/>
  <c r="E133" i="1"/>
  <c r="F133" i="1"/>
  <c r="I133" i="1" s="1"/>
  <c r="G133" i="1"/>
  <c r="E134" i="1"/>
  <c r="F134" i="1"/>
  <c r="I134" i="1" s="1"/>
  <c r="G134" i="1"/>
  <c r="E135" i="1"/>
  <c r="F135" i="1"/>
  <c r="I135" i="1" s="1"/>
  <c r="G135" i="1"/>
  <c r="E136" i="1"/>
  <c r="F136" i="1"/>
  <c r="I136" i="1" s="1"/>
  <c r="G136" i="1"/>
  <c r="E137" i="1"/>
  <c r="F137" i="1"/>
  <c r="I137" i="1" s="1"/>
  <c r="G137" i="1"/>
  <c r="E138" i="1"/>
  <c r="F138" i="1"/>
  <c r="I138" i="1" s="1"/>
  <c r="G138" i="1"/>
  <c r="E139" i="1"/>
  <c r="F139" i="1"/>
  <c r="I139" i="1" s="1"/>
  <c r="G139" i="1"/>
  <c r="E140" i="1"/>
  <c r="F140" i="1"/>
  <c r="I140" i="1" s="1"/>
  <c r="G140" i="1"/>
  <c r="E141" i="1"/>
  <c r="F141" i="1"/>
  <c r="I141" i="1" s="1"/>
  <c r="G141" i="1"/>
  <c r="E142" i="1"/>
  <c r="F142" i="1"/>
  <c r="I142" i="1" s="1"/>
  <c r="G142" i="1"/>
  <c r="E143" i="1"/>
  <c r="F143" i="1"/>
  <c r="I143" i="1" s="1"/>
  <c r="G143" i="1"/>
  <c r="E144" i="1"/>
  <c r="F144" i="1"/>
  <c r="I144" i="1" s="1"/>
  <c r="G144" i="1"/>
  <c r="E145" i="1"/>
  <c r="F145" i="1"/>
  <c r="I145" i="1" s="1"/>
  <c r="G145" i="1"/>
  <c r="E146" i="1"/>
  <c r="F146" i="1"/>
  <c r="I146" i="1" s="1"/>
  <c r="G146" i="1"/>
  <c r="E147" i="1"/>
  <c r="F147" i="1"/>
  <c r="I147" i="1" s="1"/>
  <c r="G147" i="1"/>
  <c r="E148" i="1"/>
  <c r="F148" i="1"/>
  <c r="I148" i="1" s="1"/>
  <c r="G148" i="1"/>
  <c r="E149" i="1"/>
  <c r="F149" i="1"/>
  <c r="I149" i="1" s="1"/>
  <c r="G149" i="1"/>
  <c r="E150" i="1"/>
  <c r="F150" i="1"/>
  <c r="I150" i="1" s="1"/>
  <c r="G150" i="1"/>
  <c r="E151" i="1"/>
  <c r="F151" i="1"/>
  <c r="G151" i="1"/>
  <c r="E152" i="1"/>
  <c r="F152" i="1"/>
  <c r="I152" i="1" s="1"/>
  <c r="G152" i="1"/>
  <c r="E153" i="1"/>
  <c r="F153" i="1"/>
  <c r="I153" i="1" s="1"/>
  <c r="G153" i="1"/>
  <c r="E154" i="1"/>
  <c r="F154" i="1"/>
  <c r="I154" i="1" s="1"/>
  <c r="G154" i="1"/>
  <c r="E155" i="1"/>
  <c r="F155" i="1"/>
  <c r="I155" i="1" s="1"/>
  <c r="G155" i="1"/>
  <c r="E156" i="1"/>
  <c r="F156" i="1"/>
  <c r="I156" i="1" s="1"/>
  <c r="G156" i="1"/>
  <c r="E157" i="1"/>
  <c r="F157" i="1"/>
  <c r="G157" i="1"/>
  <c r="E158" i="1"/>
  <c r="F158" i="1"/>
  <c r="I158" i="1" s="1"/>
  <c r="G158" i="1"/>
  <c r="E159" i="1"/>
  <c r="F159" i="1"/>
  <c r="I159" i="1" s="1"/>
  <c r="G159" i="1"/>
  <c r="E160" i="1"/>
  <c r="F160" i="1"/>
  <c r="I160" i="1" s="1"/>
  <c r="G160" i="1"/>
  <c r="E161" i="1"/>
  <c r="F161" i="1"/>
  <c r="I161" i="1" s="1"/>
  <c r="G161" i="1"/>
  <c r="E162" i="1"/>
  <c r="F162" i="1"/>
  <c r="I162" i="1" s="1"/>
  <c r="G162" i="1"/>
  <c r="E163" i="1"/>
  <c r="F163" i="1"/>
  <c r="I163" i="1" s="1"/>
  <c r="G163" i="1"/>
  <c r="E164" i="1"/>
  <c r="F164" i="1"/>
  <c r="G164" i="1"/>
  <c r="E165" i="1"/>
  <c r="F165" i="1"/>
  <c r="G165" i="1"/>
  <c r="E166" i="1"/>
  <c r="F166" i="1"/>
  <c r="G166" i="1"/>
  <c r="E167" i="1"/>
  <c r="F167" i="1"/>
  <c r="I167" i="1" s="1"/>
  <c r="G167" i="1"/>
  <c r="E168" i="1"/>
  <c r="F168" i="1"/>
  <c r="I168" i="1" s="1"/>
  <c r="G168" i="1"/>
  <c r="E169" i="1"/>
  <c r="F169" i="1"/>
  <c r="I169" i="1" s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I175" i="1" s="1"/>
  <c r="G175" i="1"/>
  <c r="E176" i="1"/>
  <c r="F176" i="1"/>
  <c r="I176" i="1" s="1"/>
  <c r="G176" i="1"/>
  <c r="E177" i="1"/>
  <c r="F177" i="1"/>
  <c r="I177" i="1" s="1"/>
  <c r="G177" i="1"/>
  <c r="E178" i="1"/>
  <c r="F178" i="1"/>
  <c r="I178" i="1" s="1"/>
  <c r="G178" i="1"/>
  <c r="E179" i="1"/>
  <c r="F179" i="1"/>
  <c r="I179" i="1" s="1"/>
  <c r="G179" i="1"/>
  <c r="E180" i="1"/>
  <c r="F180" i="1"/>
  <c r="I180" i="1" s="1"/>
  <c r="G180" i="1"/>
  <c r="E181" i="1"/>
  <c r="F181" i="1"/>
  <c r="I181" i="1" s="1"/>
  <c r="G181" i="1"/>
  <c r="E182" i="1"/>
  <c r="F182" i="1"/>
  <c r="I182" i="1" s="1"/>
  <c r="G182" i="1"/>
  <c r="E183" i="1"/>
  <c r="F183" i="1"/>
  <c r="I183" i="1" s="1"/>
  <c r="G183" i="1"/>
  <c r="E184" i="1"/>
  <c r="F184" i="1"/>
  <c r="I184" i="1" s="1"/>
  <c r="G184" i="1"/>
  <c r="E185" i="1"/>
  <c r="F185" i="1"/>
  <c r="I185" i="1" s="1"/>
  <c r="G185" i="1"/>
  <c r="E186" i="1"/>
  <c r="F186" i="1"/>
  <c r="I186" i="1" s="1"/>
  <c r="G186" i="1"/>
  <c r="E187" i="1"/>
  <c r="F187" i="1"/>
  <c r="I187" i="1" s="1"/>
  <c r="G187" i="1"/>
  <c r="E188" i="1"/>
  <c r="F188" i="1"/>
  <c r="I188" i="1" s="1"/>
  <c r="G188" i="1"/>
  <c r="E189" i="1"/>
  <c r="F189" i="1"/>
  <c r="I189" i="1" s="1"/>
  <c r="G189" i="1"/>
  <c r="E190" i="1"/>
  <c r="F190" i="1"/>
  <c r="I190" i="1" s="1"/>
  <c r="G190" i="1"/>
  <c r="E192" i="1"/>
  <c r="F192" i="1"/>
  <c r="I192" i="1" s="1"/>
  <c r="G192" i="1"/>
  <c r="E193" i="1"/>
  <c r="F193" i="1"/>
  <c r="I193" i="1" s="1"/>
  <c r="G193" i="1"/>
  <c r="E194" i="1"/>
  <c r="F194" i="1"/>
  <c r="G194" i="1"/>
  <c r="E195" i="1"/>
  <c r="F195" i="1"/>
  <c r="I195" i="1" s="1"/>
  <c r="G195" i="1"/>
  <c r="E196" i="1"/>
  <c r="F196" i="1"/>
  <c r="I196" i="1" s="1"/>
  <c r="G196" i="1"/>
  <c r="G7" i="1" l="1"/>
  <c r="F7" i="1"/>
  <c r="I7" i="1" s="1"/>
  <c r="E7" i="1"/>
  <c r="K197" i="1" l="1"/>
  <c r="L197" i="1" l="1"/>
</calcChain>
</file>

<file path=xl/sharedStrings.xml><?xml version="1.0" encoding="utf-8"?>
<sst xmlns="http://schemas.openxmlformats.org/spreadsheetml/2006/main" count="1154" uniqueCount="617">
  <si>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</si>
  <si>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</si>
  <si>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</si>
  <si>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</si>
  <si>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</si>
  <si>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</si>
  <si>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</si>
  <si>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</si>
  <si>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</si>
  <si>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</si>
  <si>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</si>
  <si>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</si>
  <si>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</si>
  <si>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</si>
  <si>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</si>
  <si>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</t>
  </si>
  <si>
    <t>N/A</t>
  </si>
  <si>
    <t>Butte</t>
  </si>
  <si>
    <t>04</t>
  </si>
  <si>
    <t>04615230000000</t>
  </si>
  <si>
    <t>Palermo Union Elementary</t>
  </si>
  <si>
    <t>04615310000000</t>
  </si>
  <si>
    <t>Paradise Unified</t>
  </si>
  <si>
    <t>Contra Costa</t>
  </si>
  <si>
    <t>07</t>
  </si>
  <si>
    <t>07616550000000</t>
  </si>
  <si>
    <t>Brentwood Union Elementary</t>
  </si>
  <si>
    <t>07100740134114</t>
  </si>
  <si>
    <t>1773</t>
  </si>
  <si>
    <t>Contra Costa School of Performing Arts</t>
  </si>
  <si>
    <t>El Dorado</t>
  </si>
  <si>
    <t>09</t>
  </si>
  <si>
    <t>09737830000000</t>
  </si>
  <si>
    <t>Black Oak Mine Unified</t>
  </si>
  <si>
    <t>Fresno</t>
  </si>
  <si>
    <t>10</t>
  </si>
  <si>
    <t>10621580000000</t>
  </si>
  <si>
    <t>Fowler Unified</t>
  </si>
  <si>
    <t>10625470000000</t>
  </si>
  <si>
    <t>Westside Elementary</t>
  </si>
  <si>
    <t>10739650000000</t>
  </si>
  <si>
    <t>Central Unified</t>
  </si>
  <si>
    <t>10752750000000</t>
  </si>
  <si>
    <t>Sierra Unified</t>
  </si>
  <si>
    <t>Washington Unified</t>
  </si>
  <si>
    <t>10623310137661</t>
  </si>
  <si>
    <t>1492</t>
  </si>
  <si>
    <t>California Virtual Academy at Fresno</t>
  </si>
  <si>
    <t>Glenn</t>
  </si>
  <si>
    <t>11</t>
  </si>
  <si>
    <t>Humboldt</t>
  </si>
  <si>
    <t>12</t>
  </si>
  <si>
    <t>Imperial</t>
  </si>
  <si>
    <t>13</t>
  </si>
  <si>
    <t>13631310000000</t>
  </si>
  <si>
    <t>Heber Elementary</t>
  </si>
  <si>
    <t>13632300000000</t>
  </si>
  <si>
    <t>Westmorland Union Elementary</t>
  </si>
  <si>
    <t>Kern</t>
  </si>
  <si>
    <t>15</t>
  </si>
  <si>
    <t>15634790000000</t>
  </si>
  <si>
    <t>Fruitvale Elementary</t>
  </si>
  <si>
    <t>15637500000000</t>
  </si>
  <si>
    <t>Rosedale Union Elementary</t>
  </si>
  <si>
    <t>Kings</t>
  </si>
  <si>
    <t>16</t>
  </si>
  <si>
    <t>Lake</t>
  </si>
  <si>
    <t>17</t>
  </si>
  <si>
    <t>17640140000000</t>
  </si>
  <si>
    <t>Kelseyville Unified</t>
  </si>
  <si>
    <t>17640550000000</t>
  </si>
  <si>
    <t>Middletown Unified</t>
  </si>
  <si>
    <t>19</t>
  </si>
  <si>
    <t>19642120000000</t>
  </si>
  <si>
    <t>ABC Unified</t>
  </si>
  <si>
    <t>19644440000000</t>
  </si>
  <si>
    <t>Culver City Unified</t>
  </si>
  <si>
    <t>19644510000000</t>
  </si>
  <si>
    <t>Downey Unified</t>
  </si>
  <si>
    <t>19645350000000</t>
  </si>
  <si>
    <t>El Segundo Unified</t>
  </si>
  <si>
    <t>19646420000000</t>
  </si>
  <si>
    <t>Keppel Union Elementary</t>
  </si>
  <si>
    <t>19647250000000</t>
  </si>
  <si>
    <t>Long Beach Unified</t>
  </si>
  <si>
    <t>19648320000000</t>
  </si>
  <si>
    <t>Newhall</t>
  </si>
  <si>
    <t>19649800000000</t>
  </si>
  <si>
    <t>Santa Monica-Malibu Unified</t>
  </si>
  <si>
    <t>19650600000000</t>
  </si>
  <si>
    <t>Torrance Unified</t>
  </si>
  <si>
    <t>19651360000000</t>
  </si>
  <si>
    <t>William S. Hart Union High</t>
  </si>
  <si>
    <t>19734450000000</t>
  </si>
  <si>
    <t>Hacienda la Puente Unified</t>
  </si>
  <si>
    <t>Madera</t>
  </si>
  <si>
    <t>20</t>
  </si>
  <si>
    <t>Marin</t>
  </si>
  <si>
    <t>21</t>
  </si>
  <si>
    <t>21654170000000</t>
  </si>
  <si>
    <t>Novato Unified</t>
  </si>
  <si>
    <t>Mendocino</t>
  </si>
  <si>
    <t>23</t>
  </si>
  <si>
    <t>23656232330363</t>
  </si>
  <si>
    <t>0166</t>
  </si>
  <si>
    <t>Willits Charter</t>
  </si>
  <si>
    <t>Merced</t>
  </si>
  <si>
    <t>24</t>
  </si>
  <si>
    <t>Monterey</t>
  </si>
  <si>
    <t>27</t>
  </si>
  <si>
    <t>27660500000000</t>
  </si>
  <si>
    <t>King City Union</t>
  </si>
  <si>
    <t>27661590000000</t>
  </si>
  <si>
    <t>Salinas Union High</t>
  </si>
  <si>
    <t>Nevada</t>
  </si>
  <si>
    <t>29</t>
  </si>
  <si>
    <t>Orange</t>
  </si>
  <si>
    <t>30</t>
  </si>
  <si>
    <t>30664800000000</t>
  </si>
  <si>
    <t>Cypress Elementary</t>
  </si>
  <si>
    <t>30664980000000</t>
  </si>
  <si>
    <t>Fountain Valley Elementary</t>
  </si>
  <si>
    <t>30665220000000</t>
  </si>
  <si>
    <t>Garden Grove Unified</t>
  </si>
  <si>
    <t>30666130000000</t>
  </si>
  <si>
    <t>Ocean View</t>
  </si>
  <si>
    <t>Placer</t>
  </si>
  <si>
    <t>31</t>
  </si>
  <si>
    <t>Riverside</t>
  </si>
  <si>
    <t>33103300000000</t>
  </si>
  <si>
    <t>33</t>
  </si>
  <si>
    <t>Riverside County Office of Education</t>
  </si>
  <si>
    <t>33670330000000</t>
  </si>
  <si>
    <t>Corona-Norco Unified</t>
  </si>
  <si>
    <t>33672150000000</t>
  </si>
  <si>
    <t>Riverside Unified</t>
  </si>
  <si>
    <t>33672310000000</t>
  </si>
  <si>
    <t>Romoland Elementary</t>
  </si>
  <si>
    <t>33103300125385</t>
  </si>
  <si>
    <t>1369</t>
  </si>
  <si>
    <t>Imagine Schools, Riverside County</t>
  </si>
  <si>
    <t>Sacramento</t>
  </si>
  <si>
    <t>34</t>
  </si>
  <si>
    <t>34673140000000</t>
  </si>
  <si>
    <t>Elk Grove Unified</t>
  </si>
  <si>
    <t>34674130000000</t>
  </si>
  <si>
    <t>River Delta Joint Unified</t>
  </si>
  <si>
    <t>34674390000000</t>
  </si>
  <si>
    <t>Sacramento City Unified</t>
  </si>
  <si>
    <t>Jefferson Elementary</t>
  </si>
  <si>
    <t>San Bernardino</t>
  </si>
  <si>
    <t>36</t>
  </si>
  <si>
    <t>36675950000000</t>
  </si>
  <si>
    <t>Alta Loma Elementary</t>
  </si>
  <si>
    <t>36678680000000</t>
  </si>
  <si>
    <t>Rim of the World Unified</t>
  </si>
  <si>
    <t>San Diego</t>
  </si>
  <si>
    <t>37</t>
  </si>
  <si>
    <t>37682960000000</t>
  </si>
  <si>
    <t>Poway Unified</t>
  </si>
  <si>
    <t>37683040000000</t>
  </si>
  <si>
    <t>Ramona City Unified</t>
  </si>
  <si>
    <t>37683386113211</t>
  </si>
  <si>
    <t>0095</t>
  </si>
  <si>
    <t>McGill School of Success</t>
  </si>
  <si>
    <t>37682210101360</t>
  </si>
  <si>
    <t>0553</t>
  </si>
  <si>
    <t>Integrity Charter</t>
  </si>
  <si>
    <t>San Joaquin</t>
  </si>
  <si>
    <t>39</t>
  </si>
  <si>
    <t>39685020000000</t>
  </si>
  <si>
    <t>Escalon Unified</t>
  </si>
  <si>
    <t>39685850000000</t>
  </si>
  <si>
    <t>Lodi Unified</t>
  </si>
  <si>
    <t>San Mateo</t>
  </si>
  <si>
    <t>41</t>
  </si>
  <si>
    <t>41690050000000</t>
  </si>
  <si>
    <t>Redwood City Elementary</t>
  </si>
  <si>
    <t>Santa Barbara</t>
  </si>
  <si>
    <t>42</t>
  </si>
  <si>
    <t>42692600000000</t>
  </si>
  <si>
    <t>Orcutt Union Elementary</t>
  </si>
  <si>
    <t>42767860000000</t>
  </si>
  <si>
    <t>Santa Barbara Unified</t>
  </si>
  <si>
    <t>Santa Clara</t>
  </si>
  <si>
    <t>43</t>
  </si>
  <si>
    <t>43694350000000</t>
  </si>
  <si>
    <t>Evergreen Elementary</t>
  </si>
  <si>
    <t>43696410000000</t>
  </si>
  <si>
    <t>Palo Alto Unified</t>
  </si>
  <si>
    <t>Santa Cruz</t>
  </si>
  <si>
    <t>44</t>
  </si>
  <si>
    <t>44698230000000</t>
  </si>
  <si>
    <t>Santa Cruz City High</t>
  </si>
  <si>
    <t>44754320000000</t>
  </si>
  <si>
    <t>Scotts Valley Unified</t>
  </si>
  <si>
    <t>Shasta</t>
  </si>
  <si>
    <t>45</t>
  </si>
  <si>
    <t>Siskiyou</t>
  </si>
  <si>
    <t>47</t>
  </si>
  <si>
    <t>Solano</t>
  </si>
  <si>
    <t>48104880000000</t>
  </si>
  <si>
    <t>48</t>
  </si>
  <si>
    <t>Solano County Office of Education</t>
  </si>
  <si>
    <t>48705810000000</t>
  </si>
  <si>
    <t>Vallejo City Unified</t>
  </si>
  <si>
    <t>Sonoma</t>
  </si>
  <si>
    <t>49104960000000</t>
  </si>
  <si>
    <t>49</t>
  </si>
  <si>
    <t>Sonoma County Office of Education</t>
  </si>
  <si>
    <t>49708540000000</t>
  </si>
  <si>
    <t>Petaluma City Elementary</t>
  </si>
  <si>
    <t>49709120000000</t>
  </si>
  <si>
    <t>Santa Rosa Elementary</t>
  </si>
  <si>
    <t>49753580000000</t>
  </si>
  <si>
    <t>Windsor Unified</t>
  </si>
  <si>
    <t>49707306120588</t>
  </si>
  <si>
    <t>0492</t>
  </si>
  <si>
    <t>Pathways Charter</t>
  </si>
  <si>
    <t>49709040101923</t>
  </si>
  <si>
    <t>0558</t>
  </si>
  <si>
    <t>Roseland Charter</t>
  </si>
  <si>
    <t>Stanislaus</t>
  </si>
  <si>
    <t>50</t>
  </si>
  <si>
    <t>50711750000000</t>
  </si>
  <si>
    <t>Modesto City High</t>
  </si>
  <si>
    <t>50712820000000</t>
  </si>
  <si>
    <t>Stanislaus Union Elementary</t>
  </si>
  <si>
    <t>50755720000000</t>
  </si>
  <si>
    <t>Waterford Unified</t>
  </si>
  <si>
    <t>Sutter</t>
  </si>
  <si>
    <t>51</t>
  </si>
  <si>
    <t>Tehama</t>
  </si>
  <si>
    <t>52105200000000</t>
  </si>
  <si>
    <t>52</t>
  </si>
  <si>
    <t>Tehama County Department of Education</t>
  </si>
  <si>
    <t>52714980000000</t>
  </si>
  <si>
    <t>Corning Union Elementary</t>
  </si>
  <si>
    <t>Tulare</t>
  </si>
  <si>
    <t>54105460000000</t>
  </si>
  <si>
    <t>54</t>
  </si>
  <si>
    <t>Tulare County Office of Education</t>
  </si>
  <si>
    <t>54718520000000</t>
  </si>
  <si>
    <t>Columbine Elementary</t>
  </si>
  <si>
    <t>54722150000000</t>
  </si>
  <si>
    <t>Tipton Elementary</t>
  </si>
  <si>
    <t>54722560000000</t>
  </si>
  <si>
    <t>Visalia Unified</t>
  </si>
  <si>
    <t>54755230000000</t>
  </si>
  <si>
    <t>Porterville Unified</t>
  </si>
  <si>
    <t>54755310000000</t>
  </si>
  <si>
    <t>Dinuba Unified</t>
  </si>
  <si>
    <t>Tuolumne</t>
  </si>
  <si>
    <t>55</t>
  </si>
  <si>
    <t>Ventura</t>
  </si>
  <si>
    <t>56</t>
  </si>
  <si>
    <t>56725530000000</t>
  </si>
  <si>
    <t>Pleasant Valley</t>
  </si>
  <si>
    <t>56726520000000</t>
  </si>
  <si>
    <t>Ventura Unified</t>
  </si>
  <si>
    <t>56768280000000</t>
  </si>
  <si>
    <t>Santa Paula Unified</t>
  </si>
  <si>
    <t>56725530139592</t>
  </si>
  <si>
    <t>2062</t>
  </si>
  <si>
    <t>Peak Prep Pleasant Valley</t>
  </si>
  <si>
    <t>Yolo</t>
  </si>
  <si>
    <t>57</t>
  </si>
  <si>
    <t>57726940000000</t>
  </si>
  <si>
    <t>Yuba</t>
  </si>
  <si>
    <t>58105870000000</t>
  </si>
  <si>
    <t>58</t>
  </si>
  <si>
    <t>Yuba County Office of Education</t>
  </si>
  <si>
    <t xml:space="preserve">
2020‒21
Final
Allocation
Amount</t>
  </si>
  <si>
    <t>FI$Cal
Supplier
ID</t>
  </si>
  <si>
    <t>FI$Cal
Address
Sequence
ID</t>
  </si>
  <si>
    <t>0000011784</t>
  </si>
  <si>
    <t>0000004172</t>
  </si>
  <si>
    <t>0000009047</t>
  </si>
  <si>
    <t>0000011790</t>
  </si>
  <si>
    <t>0000006842</t>
  </si>
  <si>
    <t>0000011791</t>
  </si>
  <si>
    <t>0000011813</t>
  </si>
  <si>
    <t>0000011814</t>
  </si>
  <si>
    <t>0000040496</t>
  </si>
  <si>
    <t>0000012471</t>
  </si>
  <si>
    <t>0000011819</t>
  </si>
  <si>
    <t>0000044132</t>
  </si>
  <si>
    <t>0000011826</t>
  </si>
  <si>
    <t>0000004508</t>
  </si>
  <si>
    <t>0000004364</t>
  </si>
  <si>
    <t>0000011831</t>
  </si>
  <si>
    <t>0000008322</t>
  </si>
  <si>
    <t>0000011835</t>
  </si>
  <si>
    <t>0000012840</t>
  </si>
  <si>
    <t>0000012839</t>
  </si>
  <si>
    <t>0000011837</t>
  </si>
  <si>
    <t>0000004357</t>
  </si>
  <si>
    <t>0000011839</t>
  </si>
  <si>
    <t>0000007988</t>
  </si>
  <si>
    <t>0000011841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</si>
  <si>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</si>
  <si>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</si>
  <si>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</si>
  <si>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</si>
  <si>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</si>
  <si>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</si>
  <si>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</si>
  <si>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</si>
  <si>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</si>
  <si>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</si>
  <si>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</si>
  <si>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</si>
  <si>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</si>
  <si>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</si>
  <si>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</si>
  <si>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</si>
  <si>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</si>
  <si>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</si>
  <si>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</si>
  <si>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</si>
  <si>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</si>
  <si>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43693770000000</t>
  </si>
  <si>
    <t>Berryessa Union Elementary</t>
  </si>
  <si>
    <t>12755150000000</t>
  </si>
  <si>
    <t>Eureka City Schools</t>
  </si>
  <si>
    <t>19645760000000</t>
  </si>
  <si>
    <t>Glendora Unified</t>
  </si>
  <si>
    <t>56724620000000</t>
  </si>
  <si>
    <t>Hueneme Elementary</t>
  </si>
  <si>
    <t>10622810000000</t>
  </si>
  <si>
    <t>Laton Joint Unified</t>
  </si>
  <si>
    <t>31668450000000</t>
  </si>
  <si>
    <t>Loomis Union Elementary</t>
  </si>
  <si>
    <t>39685930000000</t>
  </si>
  <si>
    <t>Manteca Unified</t>
  </si>
  <si>
    <t>07617540000000</t>
  </si>
  <si>
    <t>Mt. Diablo Unified</t>
  </si>
  <si>
    <t>49709200000000</t>
  </si>
  <si>
    <t>Santa Rosa High</t>
  </si>
  <si>
    <t>15638000000000</t>
  </si>
  <si>
    <t>Taft City</t>
  </si>
  <si>
    <t>19101990000000</t>
  </si>
  <si>
    <t>Los Angeles County Office of Education</t>
  </si>
  <si>
    <t>19753090134619</t>
  </si>
  <si>
    <t>1836</t>
  </si>
  <si>
    <t>Empower Generations</t>
  </si>
  <si>
    <t>19753090136531</t>
  </si>
  <si>
    <t>1902</t>
  </si>
  <si>
    <t>iLEAD Online</t>
  </si>
  <si>
    <t>19753090138297</t>
  </si>
  <si>
    <t>2003</t>
  </si>
  <si>
    <t>iLead Agua Dulce</t>
  </si>
  <si>
    <t>04614240121475</t>
  </si>
  <si>
    <t>1166</t>
  </si>
  <si>
    <t>Sherwood Montessori</t>
  </si>
  <si>
    <t>04614240123810</t>
  </si>
  <si>
    <t>1280</t>
  </si>
  <si>
    <t>Wildflower Open Classroom</t>
  </si>
  <si>
    <t>07100740731380</t>
  </si>
  <si>
    <t>1400</t>
  </si>
  <si>
    <t>Clayton Valley Charter High</t>
  </si>
  <si>
    <t>21750020000000</t>
  </si>
  <si>
    <t>Ross Valley Elementary</t>
  </si>
  <si>
    <t>33669850000000</t>
  </si>
  <si>
    <t>Banning Unified</t>
  </si>
  <si>
    <t>01611430000000</t>
  </si>
  <si>
    <t>Berkeley Unified</t>
  </si>
  <si>
    <t>01100170124172</t>
  </si>
  <si>
    <t>1296</t>
  </si>
  <si>
    <t>Yu Ming Charter</t>
  </si>
  <si>
    <t>07617620000000</t>
  </si>
  <si>
    <t>Oakley Union Elementary</t>
  </si>
  <si>
    <t>07618040000000</t>
  </si>
  <si>
    <t>San Ramon Valley Unified</t>
  </si>
  <si>
    <t>07100746118368</t>
  </si>
  <si>
    <t>0333</t>
  </si>
  <si>
    <t>Manzanita Middle</t>
  </si>
  <si>
    <t>09619030000000</t>
  </si>
  <si>
    <t>Lake Tahoe Unified</t>
  </si>
  <si>
    <t>09618380136200</t>
  </si>
  <si>
    <t>1891</t>
  </si>
  <si>
    <t>Clarksville Charter</t>
  </si>
  <si>
    <t>10621661030840</t>
  </si>
  <si>
    <t>0378</t>
  </si>
  <si>
    <t>Carter G. Woodson Public Charter</t>
  </si>
  <si>
    <t>15636770000000</t>
  </si>
  <si>
    <t>Mojave Unified</t>
  </si>
  <si>
    <t>16101650000000</t>
  </si>
  <si>
    <t>Kings County Office of Education</t>
  </si>
  <si>
    <t>17101730000000</t>
  </si>
  <si>
    <t>Lake County Office of Education</t>
  </si>
  <si>
    <t>19647170000000</t>
  </si>
  <si>
    <t>Little Lake City Elementary</t>
  </si>
  <si>
    <t>19649640000000</t>
  </si>
  <si>
    <t>San Marino Unified</t>
  </si>
  <si>
    <t>19650520000000</t>
  </si>
  <si>
    <t>Temple City Unified</t>
  </si>
  <si>
    <t>20652430100016</t>
  </si>
  <si>
    <t>0507</t>
  </si>
  <si>
    <t>Sherman Thomas Charter</t>
  </si>
  <si>
    <t>23656230125658</t>
  </si>
  <si>
    <t>1373</t>
  </si>
  <si>
    <t>Willits Elementary Charter</t>
  </si>
  <si>
    <t>24753660000000</t>
  </si>
  <si>
    <t>Delhi Unified</t>
  </si>
  <si>
    <t>27102720112177</t>
  </si>
  <si>
    <t>0799</t>
  </si>
  <si>
    <t>Monterey Bay Charter</t>
  </si>
  <si>
    <t>29664150000000</t>
  </si>
  <si>
    <t>Twin Ridges Elementary</t>
  </si>
  <si>
    <t>30665970000000</t>
  </si>
  <si>
    <t>Newport-Mesa Unified</t>
  </si>
  <si>
    <t>30667460000000</t>
  </si>
  <si>
    <t>Westminster</t>
  </si>
  <si>
    <t>31669280000000</t>
  </si>
  <si>
    <t>Roseville Joint Union High</t>
  </si>
  <si>
    <t>36103630000000</t>
  </si>
  <si>
    <t>San Bernardino County Office of Education</t>
  </si>
  <si>
    <t>37682210000000</t>
  </si>
  <si>
    <t>National Elementary</t>
  </si>
  <si>
    <t>37684520000000</t>
  </si>
  <si>
    <t>Vista Unified</t>
  </si>
  <si>
    <t>39685440000000</t>
  </si>
  <si>
    <t>39754990000000</t>
  </si>
  <si>
    <t>Tracy Joint Unified</t>
  </si>
  <si>
    <t>41689080000000</t>
  </si>
  <si>
    <t>Hillsborough City Elementary</t>
  </si>
  <si>
    <t>41689570000000</t>
  </si>
  <si>
    <t>Las Lomitas Elementary</t>
  </si>
  <si>
    <t>41690210000000</t>
  </si>
  <si>
    <t>San Carlos Elementary</t>
  </si>
  <si>
    <t>45104540132944</t>
  </si>
  <si>
    <t>1770</t>
  </si>
  <si>
    <t>Redding STEM Academy</t>
  </si>
  <si>
    <t>48705320122267</t>
  </si>
  <si>
    <t>1210</t>
  </si>
  <si>
    <t>Dixon Montessori Charter</t>
  </si>
  <si>
    <t>49738820000000</t>
  </si>
  <si>
    <t>Cotati-Rohnert Park Unified</t>
  </si>
  <si>
    <t>49707970107284</t>
  </si>
  <si>
    <t>0653</t>
  </si>
  <si>
    <t>California Virtual Academy @ Sonoma</t>
  </si>
  <si>
    <t>51714150129007</t>
  </si>
  <si>
    <t>51714560133934</t>
  </si>
  <si>
    <t>51714566053334</t>
  </si>
  <si>
    <t>1606</t>
  </si>
  <si>
    <t>1801</t>
  </si>
  <si>
    <t>1826</t>
  </si>
  <si>
    <t>California Virtual Academy at Sutter</t>
  </si>
  <si>
    <t>Feather River Charter</t>
  </si>
  <si>
    <t>Winship Community</t>
  </si>
  <si>
    <t>56724700000000</t>
  </si>
  <si>
    <t>Mesa Union Elementary</t>
  </si>
  <si>
    <t>Los Angeles</t>
  </si>
  <si>
    <t xml:space="preserve">Improving Basic Programs Operated by Local Education Agencies 
</t>
  </si>
  <si>
    <t>Schedule of the Seventh Apportionment for Title I, Part A</t>
  </si>
  <si>
    <t>7th
Apportionment</t>
  </si>
  <si>
    <t>Alpine</t>
  </si>
  <si>
    <t>02613330000000</t>
  </si>
  <si>
    <t>Alpine County Unified</t>
  </si>
  <si>
    <t>04615310110338</t>
  </si>
  <si>
    <t>04614240120394</t>
  </si>
  <si>
    <t>0751</t>
  </si>
  <si>
    <t>1114</t>
  </si>
  <si>
    <t>Achieve Charter School of Paradise Inc.</t>
  </si>
  <si>
    <t>Inspire School of Arts and Sciences</t>
  </si>
  <si>
    <t>07616630000000</t>
  </si>
  <si>
    <t>07616970000000</t>
  </si>
  <si>
    <t>Byron Union Elementary</t>
  </si>
  <si>
    <t>John Swett Unified</t>
  </si>
  <si>
    <t>El Dorado County Office of Education</t>
  </si>
  <si>
    <t>09100900000000</t>
  </si>
  <si>
    <t>09619600000000</t>
  </si>
  <si>
    <t>Pollock Pines Elementary</t>
  </si>
  <si>
    <t>10621170000000</t>
  </si>
  <si>
    <t>Clovis Unified</t>
  </si>
  <si>
    <t>11625540000000</t>
  </si>
  <si>
    <t>Capay Joint Union Elementary</t>
  </si>
  <si>
    <t>13630730000000</t>
  </si>
  <si>
    <t>Brawley Elementary</t>
  </si>
  <si>
    <t>15633390000000</t>
  </si>
  <si>
    <t>Beardsley Elementary</t>
  </si>
  <si>
    <t>15635940000000</t>
  </si>
  <si>
    <t>15636280000000</t>
  </si>
  <si>
    <t>Lost Hills Union Elementary</t>
  </si>
  <si>
    <t>Maricopa Unified</t>
  </si>
  <si>
    <t>15638180000000</t>
  </si>
  <si>
    <t>Taft Union High</t>
  </si>
  <si>
    <t>15638590000000</t>
  </si>
  <si>
    <t>Wasco Union High</t>
  </si>
  <si>
    <t>19753090000000</t>
  </si>
  <si>
    <t>Acton-Agua Dulce Unified</t>
  </si>
  <si>
    <t>19642870000000</t>
  </si>
  <si>
    <t>Baldwin Park Unified</t>
  </si>
  <si>
    <t>19734370000000</t>
  </si>
  <si>
    <t>Compton Unified</t>
  </si>
  <si>
    <t>19647740000000</t>
  </si>
  <si>
    <t>Lynwood Unified</t>
  </si>
  <si>
    <t>19647330101659</t>
  </si>
  <si>
    <t>19646340101667</t>
  </si>
  <si>
    <t>19646340116822</t>
  </si>
  <si>
    <t>CATCH Prep Charter High, Inc.</t>
  </si>
  <si>
    <t>Wilder's Preparatory Academy Charter</t>
  </si>
  <si>
    <t>Wilder's Preparatory Academy Charter Middle</t>
  </si>
  <si>
    <t>0570</t>
  </si>
  <si>
    <t>0582</t>
  </si>
  <si>
    <t>0977</t>
  </si>
  <si>
    <t>21654740000000</t>
  </si>
  <si>
    <t>21654820000000</t>
  </si>
  <si>
    <t>Sausalito Marin City</t>
  </si>
  <si>
    <t>Tamalpais Union High</t>
  </si>
  <si>
    <t>23656156117386</t>
  </si>
  <si>
    <t>Tree of Life Charter</t>
  </si>
  <si>
    <t>0276</t>
  </si>
  <si>
    <t>27662250000000</t>
  </si>
  <si>
    <t>27662330000000</t>
  </si>
  <si>
    <t>Spreckels Union Elementary</t>
  </si>
  <si>
    <t>Washington Union Elementary</t>
  </si>
  <si>
    <t>27738250000000</t>
  </si>
  <si>
    <t>North Monterey County Unified</t>
  </si>
  <si>
    <t>30665630000000</t>
  </si>
  <si>
    <t>La Habra City Elementary</t>
  </si>
  <si>
    <t>30647660000000</t>
  </si>
  <si>
    <t>Lowell Joint</t>
  </si>
  <si>
    <t>33670410000000</t>
  </si>
  <si>
    <t>Desert Center Unified</t>
  </si>
  <si>
    <t>36676520000000</t>
  </si>
  <si>
    <t>Chaffey Joint Union High</t>
  </si>
  <si>
    <t>37680560000000</t>
  </si>
  <si>
    <t>37681140000000</t>
  </si>
  <si>
    <t>37681630000000</t>
  </si>
  <si>
    <t>Del Mar Union Elementary</t>
  </si>
  <si>
    <t>Fallbrook Union Elementary</t>
  </si>
  <si>
    <t>Julian Union Elementary</t>
  </si>
  <si>
    <t>37681630128421</t>
  </si>
  <si>
    <t>Harbor Springs Charter</t>
  </si>
  <si>
    <t>1589</t>
  </si>
  <si>
    <t>42692450000000</t>
  </si>
  <si>
    <t>Los Olivos Elementary</t>
  </si>
  <si>
    <t>43695000000000</t>
  </si>
  <si>
    <t>Loma Prieta Joint Union Elementary</t>
  </si>
  <si>
    <t>47704250000000</t>
  </si>
  <si>
    <t>47704660000000</t>
  </si>
  <si>
    <t>Mt. Shasta Union Elementary</t>
  </si>
  <si>
    <t>Siskiyou Union High</t>
  </si>
  <si>
    <t>48705400000000</t>
  </si>
  <si>
    <t>Fairfield-Suisun Unified</t>
  </si>
  <si>
    <t>50105040117457</t>
  </si>
  <si>
    <t>50712660124768</t>
  </si>
  <si>
    <t>Great Valley Academy</t>
  </si>
  <si>
    <t>Great Valley Academy - Salida</t>
  </si>
  <si>
    <t>0985</t>
  </si>
  <si>
    <t>1819</t>
  </si>
  <si>
    <t>52105206119671</t>
  </si>
  <si>
    <t>Tehama eLearning Academy</t>
  </si>
  <si>
    <t>0430</t>
  </si>
  <si>
    <t>54717950000000</t>
  </si>
  <si>
    <t>Allensworth Elementary</t>
  </si>
  <si>
    <t>54722070000000</t>
  </si>
  <si>
    <t>Three Rivers Union Elementary</t>
  </si>
  <si>
    <t>55723710000000</t>
  </si>
  <si>
    <t>Sonora Elementary</t>
  </si>
  <si>
    <t>56724540000000</t>
  </si>
  <si>
    <t>Fillmore Unified</t>
  </si>
  <si>
    <t>56725610000000</t>
  </si>
  <si>
    <t>Rio Elementary</t>
  </si>
  <si>
    <t>19753330000000</t>
  </si>
  <si>
    <t>Manhattan Beach Unified</t>
  </si>
  <si>
    <t>0000011785</t>
  </si>
  <si>
    <t>02</t>
  </si>
  <si>
    <t>County Summary of the Seventh Apportionment for Title I, Part A</t>
  </si>
  <si>
    <t>May 2022</t>
  </si>
  <si>
    <t>20-14329 04-26-2022</t>
  </si>
  <si>
    <t>00310648</t>
  </si>
  <si>
    <t>00310649</t>
  </si>
  <si>
    <t>00310650</t>
  </si>
  <si>
    <t>00310651</t>
  </si>
  <si>
    <t>00310652</t>
  </si>
  <si>
    <t>00310653</t>
  </si>
  <si>
    <t>00310654</t>
  </si>
  <si>
    <t>00310655</t>
  </si>
  <si>
    <t>00310656</t>
  </si>
  <si>
    <t>00310657</t>
  </si>
  <si>
    <t>00310658</t>
  </si>
  <si>
    <t>00310659</t>
  </si>
  <si>
    <t>00310660</t>
  </si>
  <si>
    <t>00310661</t>
  </si>
  <si>
    <t>00310662</t>
  </si>
  <si>
    <t>00310663</t>
  </si>
  <si>
    <t>00310664</t>
  </si>
  <si>
    <t>00310665</t>
  </si>
  <si>
    <t>00310666</t>
  </si>
  <si>
    <t>00310667</t>
  </si>
  <si>
    <t>00310668</t>
  </si>
  <si>
    <t>00310669</t>
  </si>
  <si>
    <t>00310670</t>
  </si>
  <si>
    <t>00310671</t>
  </si>
  <si>
    <t>00310672</t>
  </si>
  <si>
    <t>00310673</t>
  </si>
  <si>
    <t>00310674</t>
  </si>
  <si>
    <t>00310675</t>
  </si>
  <si>
    <t>00310676</t>
  </si>
  <si>
    <t>00310677</t>
  </si>
  <si>
    <t>00310678</t>
  </si>
  <si>
    <t>00310679</t>
  </si>
  <si>
    <t>00310680</t>
  </si>
  <si>
    <t>00310681</t>
  </si>
  <si>
    <t>00310682</t>
  </si>
  <si>
    <t>00310683</t>
  </si>
  <si>
    <t>00310684</t>
  </si>
  <si>
    <t>00310685</t>
  </si>
  <si>
    <t>00310686</t>
  </si>
  <si>
    <t>00310687</t>
  </si>
  <si>
    <t>00310688</t>
  </si>
  <si>
    <t>00310689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</si>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</sst>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3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2" fillId="0" borderId="0"/>
    <xf numFmtId="0" fontId="9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61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4" fillId="0" borderId="0" xfId="4" applyNumberFormat="1" applyFont="1" applyAlignment="1">
      <alignment horizontal="right"/>
    </xf>
    <xf numFmtId="6" fontId="3" fillId="0" borderId="0" xfId="5" applyNumberFormat="1" applyFont="1"/>
    <xf numFmtId="0" fontId="4" fillId="0" borderId="0" xfId="5"/>
    <xf numFmtId="0" fontId="4" fillId="0" borderId="0" xfId="5" quotePrefix="1"/>
    <xf numFmtId="0" fontId="0" fillId="0" borderId="0" xfId="5" quotePrefix="1" applyFont="1"/>
    <xf numFmtId="0" fontId="2" fillId="0" borderId="0" xfId="7" applyAlignment="1">
      <alignment horizontal="centerContinuous" vertical="center" wrapText="1"/>
    </xf>
    <xf numFmtId="0" fontId="2" fillId="0" borderId="0" xfId="7"/>
    <xf numFmtId="49" fontId="4" fillId="0" borderId="0" xfId="7" applyNumberFormat="1" applyFont="1" applyAlignment="1">
      <alignment horizontal="center"/>
    </xf>
    <xf numFmtId="0" fontId="4" fillId="0" borderId="0" xfId="7" applyFont="1"/>
    <xf numFmtId="6" fontId="3" fillId="0" borderId="0" xfId="7" applyNumberFormat="1" applyFont="1"/>
    <xf numFmtId="49" fontId="4" fillId="0" borderId="0" xfId="7" applyNumberFormat="1" applyFont="1"/>
    <xf numFmtId="0" fontId="0" fillId="0" borderId="0" xfId="7" applyFont="1"/>
    <xf numFmtId="49" fontId="0" fillId="0" borderId="0" xfId="7" quotePrefix="1" applyNumberFormat="1" applyFont="1"/>
    <xf numFmtId="49" fontId="3" fillId="0" borderId="0" xfId="9" applyNumberFormat="1" applyFont="1"/>
    <xf numFmtId="49" fontId="3" fillId="0" borderId="0" xfId="9" applyNumberFormat="1" applyFont="1" applyAlignment="1">
      <alignment horizontal="center"/>
    </xf>
    <xf numFmtId="0" fontId="3" fillId="0" borderId="0" xfId="9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6" fontId="8" fillId="2" borderId="1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wrapText="1"/>
    </xf>
    <xf numFmtId="164" fontId="8" fillId="2" borderId="4" xfId="7" applyNumberFormat="1" applyFont="1" applyFill="1" applyBorder="1" applyAlignment="1">
      <alignment horizontal="center" wrapText="1"/>
    </xf>
    <xf numFmtId="0" fontId="0" fillId="0" borderId="0" xfId="7" applyFont="1" applyAlignment="1">
      <alignment horizontal="center"/>
    </xf>
    <xf numFmtId="6" fontId="0" fillId="0" borderId="0" xfId="5" applyNumberFormat="1" applyFont="1"/>
    <xf numFmtId="6" fontId="3" fillId="0" borderId="0" xfId="4" applyNumberFormat="1" applyFont="1"/>
    <xf numFmtId="49" fontId="10" fillId="0" borderId="0" xfId="7" applyNumberFormat="1" applyFont="1" applyAlignment="1">
      <alignment horizontal="center"/>
    </xf>
    <xf numFmtId="6" fontId="11" fillId="0" borderId="0" xfId="7" applyNumberFormat="1" applyFont="1"/>
    <xf numFmtId="0" fontId="10" fillId="0" borderId="0" xfId="7" applyFont="1"/>
    <xf numFmtId="0" fontId="3" fillId="0" borderId="0" xfId="7" applyFont="1"/>
    <xf numFmtId="0" fontId="1" fillId="0" borderId="0" xfId="3" applyFill="1" applyAlignment="1">
      <alignment horizontal="left" vertical="center"/>
    </xf>
    <xf numFmtId="0" fontId="5" fillId="0" borderId="0" xfId="0" applyFont="1"/>
    <xf numFmtId="0" fontId="7" fillId="0" borderId="0" xfId="1" applyFont="1" applyFill="1" applyAlignment="1">
      <alignment horizontal="left" vertical="center"/>
    </xf>
    <xf numFmtId="0" fontId="8" fillId="2" borderId="5" xfId="7" applyFont="1" applyFill="1" applyBorder="1" applyAlignment="1">
      <alignment horizontal="center" wrapText="1"/>
    </xf>
    <xf numFmtId="0" fontId="5" fillId="0" borderId="2" xfId="12" applyAlignment="1">
      <alignment horizontal="left"/>
    </xf>
    <xf numFmtId="0" fontId="5" fillId="0" borderId="2" xfId="12"/>
    <xf numFmtId="6" fontId="5" fillId="0" borderId="2" xfId="12" applyNumberFormat="1"/>
    <xf numFmtId="0" fontId="5" fillId="0" borderId="2" xfId="12" applyNumberFormat="1" applyFill="1" applyAlignment="1" applyProtection="1"/>
    <xf numFmtId="0" fontId="5" fillId="0" borderId="2" xfId="12" applyNumberFormat="1" applyFill="1" applyAlignment="1" applyProtection="1">
      <alignment horizontal="left"/>
    </xf>
    <xf numFmtId="0" fontId="5" fillId="0" borderId="2" xfId="12" applyFill="1" applyAlignment="1">
      <alignment horizontal="left"/>
    </xf>
    <xf numFmtId="0" fontId="5" fillId="0" borderId="2" xfId="12" applyNumberFormat="1" applyFill="1" applyAlignment="1" applyProtection="1">
      <alignment horizontal="center"/>
    </xf>
    <xf numFmtId="0" fontId="5" fillId="0" borderId="2" xfId="12" applyFill="1" applyAlignment="1">
      <alignment horizontal="center"/>
    </xf>
    <xf numFmtId="0" fontId="5" fillId="0" borderId="2" xfId="12" applyNumberFormat="1" applyFill="1" applyAlignment="1" applyProtection="1">
      <alignment horizontal="left" wrapText="1"/>
    </xf>
    <xf numFmtId="6" fontId="5" fillId="0" borderId="2" xfId="12" applyNumberFormat="1" applyFill="1" applyAlignment="1" applyProtection="1"/>
    <xf numFmtId="6" fontId="5" fillId="0" borderId="2" xfId="12" applyNumberFormat="1" applyFill="1" applyAlignment="1" applyProtection="1">
      <alignment horizontal="right"/>
    </xf>
  </cellXfs>
  <cellStyles count="13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11" builtinId="19" customBuiltin="1"/>
    <cellStyle name="Normal" xfId="0" builtinId="0"/>
    <cellStyle name="Normal 18" xfId="10" xr:uid="{8635A8B4-67D8-478F-AE5B-0ADF0A7551F7}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Normal 5" xfId="9" xr:uid="{EC52E0CF-94B5-41D7-B67C-36B151500FB7}"/>
    <cellStyle name="Total" xfId="12" builtinId="25" customBuiltin="1"/>
    <cellStyle name="Total 4" xfId="8" xr:uid="{79C91361-F2F6-4230-A704-65BA78DEF0DF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AA3A4-F426-490D-9B37-D2D6DD38E34B}" name="Table228" displayName="Table228" ref="A6:L197" totalsRowCount="1" headerRowDxfId="37" dataDxfId="35" headerRowBorderDxfId="36" tableBorderDxfId="34" totalsRowCellStyle="Total">
  <autoFilter ref="A6:L196" xr:uid="{F8C7BDB6-765A-499F-BEB0-BD71432C55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768E930-4D4F-4282-A2DB-1DCCDAAD3DB6}" name="County Name" totalsRowLabel="Statewide Total" dataDxfId="33" totalsRowDxfId="32" dataCellStyle="Normal 20" totalsRowCellStyle="Total"/>
    <tableColumn id="18" xr3:uid="{B53AF120-11F5-41D6-BA84-A7938735961C}" name="FI$Cal_x000a_Supplier_x000a_ID" dataDxfId="31" totalsRowDxfId="30" dataCellStyle="Normal 20" totalsRowCellStyle="Total"/>
    <tableColumn id="17" xr3:uid="{D867C839-F706-4C63-AFFE-89916D808EC4}" name="FI$Cal_x000a_Address_x000a_Sequence_x000a_ID" dataDxfId="29" totalsRowDxfId="28" dataCellStyle="Normal 20" totalsRowCellStyle="Total"/>
    <tableColumn id="2" xr3:uid="{E9A99902-E00B-46B7-92BF-CB6F750E771D}" name="Full CDS Code" dataDxfId="27" totalsRowDxfId="26" totalsRowCellStyle="Total"/>
    <tableColumn id="3" xr3:uid="{D83919E9-5481-41B6-A507-E6586B8DD229}" name="County_x000a_Code" dataDxfId="25" totalsRowDxfId="24" dataCellStyle="Normal 5" totalsRowCellStyle="Total">
      <calculatedColumnFormula>MID($D7,1,2)</calculatedColumnFormula>
    </tableColumn>
    <tableColumn id="4" xr3:uid="{B9675D45-CF73-45C2-A4C5-7F4AC384C351}" name="District_x000a_Code" dataDxfId="23" totalsRowDxfId="22" dataCellStyle="Normal 5" totalsRowCellStyle="Total">
      <calculatedColumnFormula>MID($D7,3,5)</calculatedColumnFormula>
    </tableColumn>
    <tableColumn id="5" xr3:uid="{D59A04F1-EE1C-4A84-8180-A78D95A843A1}" name="School_x000a_Code" dataDxfId="21" totalsRowDxfId="20" dataCellStyle="Normal 5" totalsRowCellStyle="Total">
      <calculatedColumnFormula>MID($D7,8,7)</calculatedColumnFormula>
    </tableColumn>
    <tableColumn id="6" xr3:uid="{85AC50A7-9EE4-4AD6-BFB1-4AC6C190BB48}" name="Direct_x000a_Funded_x000a_Charter School_x000a_Number" dataDxfId="19" totalsRowDxfId="18" dataCellStyle="Normal 20" totalsRowCellStyle="Total"/>
    <tableColumn id="7" xr3:uid="{1C17589A-5EB5-4135-A432-17BED2B85792}" name="Service Location Field" dataDxfId="17" totalsRowDxfId="16" dataCellStyle="Normal 5" totalsRowCellStyle="Total">
      <calculatedColumnFormula>IF(H7="N/A",$F$2:$F$196,"C"&amp;$H$2:$H$196)</calculatedColumnFormula>
    </tableColumn>
    <tableColumn id="8" xr3:uid="{8664DC67-1770-4A70-9950-BE2A17468914}" name="Local Educational Agency" dataDxfId="15" totalsRowDxfId="14" dataCellStyle="Normal 20" totalsRowCellStyle="Total"/>
    <tableColumn id="10" xr3:uid="{341D3C0C-02F5-4E15-BE54-5E00095542BC}" name="_x000a_2020‒21_x000a_Final_x000a_Allocation_x000a_Amount" totalsRowFunction="sum" dataDxfId="13" totalsRowDxfId="12" dataCellStyle="Normal 4 2 2" totalsRowCellStyle="Total"/>
    <tableColumn id="16" xr3:uid="{024BAB77-6FBA-4813-A07D-412C2D52E759}" name="7th_x000a_Apportionment" totalsRowFunction="sum" dataDxfId="11" totalsRowDxfId="1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48" totalsRowCount="1" headerRowDxfId="9" headerRowBorderDxfId="8" totalsRowCellStyle="Total">
  <tableColumns count="5">
    <tableColumn id="1" xr3:uid="{BC4D62BC-6DF5-41B1-9B2D-7E8667AE6FE1}" name="County_x000a_Code" totalsRowLabel="Statewide Total" dataDxfId="7" totalsRowDxfId="6" totalsRowCellStyle="Total"/>
    <tableColumn id="2" xr3:uid="{DFA078EE-2F84-4EB9-8827-6622FB78805E}" name="County_x000a_Treasurer" dataDxfId="5" totalsRowCellStyle="Total"/>
    <tableColumn id="5" xr3:uid="{5B3B88EF-CF63-4313-912B-EF925F74AA63}" name="Invoice Number" dataDxfId="4" totalsRowCellStyle="Total"/>
    <tableColumn id="3" xr3:uid="{A7385434-D58E-498D-9527-8706973A43F1}" name="County_x000a_Total" totalsRowFunction="sum" dataDxfId="3" totalsRowCellStyle="Total"/>
    <tableColumn id="4" xr3:uid="{70B96F43-3C26-4CC3-A4EC-87510960A69E}" name="Voucher Number" totalsRowDxfId="2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200"/>
  <sheetViews>
    <sheetView tabSelected="1" workbookViewId="0"/>
  </sheetViews>
  <sheetFormatPr defaultColWidth="8.88671875" defaultRowHeight="15" x14ac:dyDescent="0.2"/>
  <cols>
    <col min="1" max="3" width="14" style="2" customWidth="1"/>
    <col min="4" max="4" width="16.33203125" style="2" customWidth="1"/>
    <col min="5" max="5" width="7.88671875" style="3" customWidth="1"/>
    <col min="6" max="6" width="7.33203125" style="4" bestFit="1" customWidth="1"/>
    <col min="7" max="7" width="9.6640625" style="4" customWidth="1"/>
    <col min="8" max="8" width="8" style="4" bestFit="1" customWidth="1"/>
    <col min="9" max="9" width="12.109375" style="4" customWidth="1"/>
    <col min="10" max="10" width="40.77734375" style="5" customWidth="1"/>
    <col min="11" max="11" width="14.5546875" bestFit="1" customWidth="1"/>
    <col min="12" max="12" width="17.5546875" style="6" bestFit="1" customWidth="1"/>
    <col min="13" max="16384" width="8.88671875" style="7"/>
  </cols>
  <sheetData>
    <row r="1" spans="1:12" ht="20.25" x14ac:dyDescent="0.3">
      <c r="A1" s="31" t="s">
        <v>455</v>
      </c>
      <c r="B1" s="1"/>
      <c r="C1" s="1"/>
    </row>
    <row r="2" spans="1:12" customFormat="1" ht="18" x14ac:dyDescent="0.2">
      <c r="A2" s="32" t="s">
        <v>454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ht="15.75" x14ac:dyDescent="0.2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ht="15.75" x14ac:dyDescent="0.25">
      <c r="A4" s="13" t="s">
        <v>2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ht="15.75" x14ac:dyDescent="0.25">
      <c r="A5" s="9" t="s">
        <v>616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9.5" thickBot="1" x14ac:dyDescent="0.3">
      <c r="A6" s="33" t="s">
        <v>3</v>
      </c>
      <c r="B6" s="34" t="s">
        <v>273</v>
      </c>
      <c r="C6" s="34" t="s">
        <v>274</v>
      </c>
      <c r="D6" s="35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272</v>
      </c>
      <c r="L6" s="36" t="s">
        <v>456</v>
      </c>
    </row>
    <row r="7" spans="1:12" x14ac:dyDescent="0.2">
      <c r="A7" s="2" t="s">
        <v>14</v>
      </c>
      <c r="B7" s="14" t="s">
        <v>275</v>
      </c>
      <c r="C7" s="14">
        <v>1</v>
      </c>
      <c r="D7" s="29" t="s">
        <v>365</v>
      </c>
      <c r="E7" s="30" t="str">
        <f t="shared" ref="E7:E35" si="0">MID($D7,1,2)</f>
        <v>01</v>
      </c>
      <c r="F7" s="30" t="str">
        <f t="shared" ref="F7:F35" si="1">MID($D7,3,5)</f>
        <v>61143</v>
      </c>
      <c r="G7" s="30" t="str">
        <f t="shared" ref="G7:G35" si="2">MID($D7,8,7)</f>
        <v>0000000</v>
      </c>
      <c r="H7" s="29" t="s">
        <v>16</v>
      </c>
      <c r="I7" s="30" t="str">
        <f t="shared" ref="I7:I38" si="3">IF(H7="N/A",$F$2:$F$196,"C"&amp;$H$2:$H$196)</f>
        <v>61143</v>
      </c>
      <c r="J7" s="28" t="s">
        <v>366</v>
      </c>
      <c r="K7" s="16">
        <v>708781</v>
      </c>
      <c r="L7" s="15">
        <v>30705</v>
      </c>
    </row>
    <row r="8" spans="1:12" x14ac:dyDescent="0.2">
      <c r="A8" s="2" t="s">
        <v>14</v>
      </c>
      <c r="B8" s="14" t="s">
        <v>275</v>
      </c>
      <c r="C8" s="14">
        <v>1</v>
      </c>
      <c r="D8" s="29" t="s">
        <v>367</v>
      </c>
      <c r="E8" s="30" t="str">
        <f t="shared" si="0"/>
        <v>01</v>
      </c>
      <c r="F8" s="30" t="str">
        <f t="shared" si="1"/>
        <v>10017</v>
      </c>
      <c r="G8" s="30" t="str">
        <f t="shared" si="2"/>
        <v>0124172</v>
      </c>
      <c r="H8" s="29" t="s">
        <v>368</v>
      </c>
      <c r="I8" s="30" t="str">
        <f t="shared" si="3"/>
        <v>C1296</v>
      </c>
      <c r="J8" s="28" t="s">
        <v>369</v>
      </c>
      <c r="K8" s="16">
        <v>13721</v>
      </c>
      <c r="L8" s="15">
        <v>3959</v>
      </c>
    </row>
    <row r="9" spans="1:12" x14ac:dyDescent="0.2">
      <c r="A9" s="2" t="s">
        <v>457</v>
      </c>
      <c r="B9" s="14" t="s">
        <v>568</v>
      </c>
      <c r="C9" s="14">
        <v>1</v>
      </c>
      <c r="D9" s="29" t="s">
        <v>458</v>
      </c>
      <c r="E9" s="30" t="str">
        <f t="shared" si="0"/>
        <v>02</v>
      </c>
      <c r="F9" s="30" t="str">
        <f t="shared" si="1"/>
        <v>61333</v>
      </c>
      <c r="G9" s="30" t="str">
        <f t="shared" si="2"/>
        <v>0000000</v>
      </c>
      <c r="H9" s="29" t="s">
        <v>16</v>
      </c>
      <c r="I9" s="30" t="str">
        <f t="shared" si="3"/>
        <v>61333</v>
      </c>
      <c r="J9" s="28" t="s">
        <v>459</v>
      </c>
      <c r="K9" s="16">
        <v>67475</v>
      </c>
      <c r="L9" s="15">
        <v>51298</v>
      </c>
    </row>
    <row r="10" spans="1:12" x14ac:dyDescent="0.2">
      <c r="A10" s="2" t="s">
        <v>17</v>
      </c>
      <c r="B10" s="14" t="s">
        <v>276</v>
      </c>
      <c r="C10" s="14">
        <v>5</v>
      </c>
      <c r="D10" s="29" t="s">
        <v>19</v>
      </c>
      <c r="E10" s="30" t="str">
        <f t="shared" si="0"/>
        <v>04</v>
      </c>
      <c r="F10" s="30" t="str">
        <f t="shared" si="1"/>
        <v>61523</v>
      </c>
      <c r="G10" s="30" t="str">
        <f t="shared" si="2"/>
        <v>0000000</v>
      </c>
      <c r="H10" s="29" t="s">
        <v>16</v>
      </c>
      <c r="I10" s="30" t="str">
        <f t="shared" si="3"/>
        <v>61523</v>
      </c>
      <c r="J10" s="28" t="s">
        <v>20</v>
      </c>
      <c r="K10" s="16">
        <v>475493</v>
      </c>
      <c r="L10" s="15">
        <v>67388</v>
      </c>
    </row>
    <row r="11" spans="1:12" x14ac:dyDescent="0.2">
      <c r="A11" s="2" t="s">
        <v>17</v>
      </c>
      <c r="B11" s="14" t="s">
        <v>276</v>
      </c>
      <c r="C11" s="14">
        <v>5</v>
      </c>
      <c r="D11" s="29" t="s">
        <v>21</v>
      </c>
      <c r="E11" s="30" t="str">
        <f t="shared" si="0"/>
        <v>04</v>
      </c>
      <c r="F11" s="30" t="str">
        <f t="shared" si="1"/>
        <v>61531</v>
      </c>
      <c r="G11" s="30" t="str">
        <f t="shared" si="2"/>
        <v>0000000</v>
      </c>
      <c r="H11" s="29" t="s">
        <v>16</v>
      </c>
      <c r="I11" s="30" t="str">
        <f t="shared" si="3"/>
        <v>61531</v>
      </c>
      <c r="J11" s="28" t="s">
        <v>22</v>
      </c>
      <c r="K11" s="16">
        <v>1080881</v>
      </c>
      <c r="L11" s="15">
        <v>113692</v>
      </c>
    </row>
    <row r="12" spans="1:12" x14ac:dyDescent="0.2">
      <c r="A12" s="2" t="s">
        <v>17</v>
      </c>
      <c r="B12" s="14" t="s">
        <v>276</v>
      </c>
      <c r="C12" s="14">
        <v>5</v>
      </c>
      <c r="D12" s="29" t="s">
        <v>460</v>
      </c>
      <c r="E12" s="30" t="str">
        <f>MID($D12,1,2)</f>
        <v>04</v>
      </c>
      <c r="F12" s="30" t="str">
        <f>MID($D12,3,5)</f>
        <v>61531</v>
      </c>
      <c r="G12" s="30" t="str">
        <f>MID($D12,8,7)</f>
        <v>0110338</v>
      </c>
      <c r="H12" s="14" t="s">
        <v>462</v>
      </c>
      <c r="I12" s="30" t="str">
        <f t="shared" si="3"/>
        <v>C0751</v>
      </c>
      <c r="J12" s="5" t="s">
        <v>464</v>
      </c>
      <c r="K12" s="40">
        <v>33975</v>
      </c>
      <c r="L12" s="41">
        <v>8494</v>
      </c>
    </row>
    <row r="13" spans="1:12" x14ac:dyDescent="0.2">
      <c r="A13" s="2" t="s">
        <v>17</v>
      </c>
      <c r="B13" s="14" t="s">
        <v>276</v>
      </c>
      <c r="C13" s="14">
        <v>5</v>
      </c>
      <c r="D13" s="29" t="s">
        <v>461</v>
      </c>
      <c r="E13" s="30" t="str">
        <f>MID($D13,1,2)</f>
        <v>04</v>
      </c>
      <c r="F13" s="30" t="str">
        <f>MID($D13,3,5)</f>
        <v>61424</v>
      </c>
      <c r="G13" s="30" t="str">
        <f>MID($D13,8,7)</f>
        <v>0120394</v>
      </c>
      <c r="H13" s="14" t="s">
        <v>463</v>
      </c>
      <c r="I13" s="30" t="str">
        <f t="shared" si="3"/>
        <v>C1114</v>
      </c>
      <c r="J13" s="5" t="s">
        <v>465</v>
      </c>
      <c r="K13" s="40">
        <v>48895</v>
      </c>
      <c r="L13" s="41">
        <v>40158</v>
      </c>
    </row>
    <row r="14" spans="1:12" x14ac:dyDescent="0.2">
      <c r="A14" s="2" t="s">
        <v>17</v>
      </c>
      <c r="B14" s="14" t="s">
        <v>276</v>
      </c>
      <c r="C14" s="14">
        <v>5</v>
      </c>
      <c r="D14" s="29" t="s">
        <v>352</v>
      </c>
      <c r="E14" s="30" t="str">
        <f t="shared" si="0"/>
        <v>04</v>
      </c>
      <c r="F14" s="30" t="str">
        <f t="shared" si="1"/>
        <v>61424</v>
      </c>
      <c r="G14" s="30" t="str">
        <f t="shared" si="2"/>
        <v>0121475</v>
      </c>
      <c r="H14" s="29" t="s">
        <v>353</v>
      </c>
      <c r="I14" s="30" t="str">
        <f t="shared" si="3"/>
        <v>C1166</v>
      </c>
      <c r="J14" s="28" t="s">
        <v>354</v>
      </c>
      <c r="K14" s="16">
        <v>26441</v>
      </c>
      <c r="L14" s="15">
        <v>6610</v>
      </c>
    </row>
    <row r="15" spans="1:12" x14ac:dyDescent="0.2">
      <c r="A15" s="2" t="s">
        <v>17</v>
      </c>
      <c r="B15" s="14" t="s">
        <v>276</v>
      </c>
      <c r="C15" s="14">
        <v>5</v>
      </c>
      <c r="D15" s="29" t="s">
        <v>355</v>
      </c>
      <c r="E15" s="30" t="str">
        <f t="shared" si="0"/>
        <v>04</v>
      </c>
      <c r="F15" s="30" t="str">
        <f t="shared" si="1"/>
        <v>61424</v>
      </c>
      <c r="G15" s="30" t="str">
        <f t="shared" si="2"/>
        <v>0123810</v>
      </c>
      <c r="H15" s="29" t="s">
        <v>356</v>
      </c>
      <c r="I15" s="30" t="str">
        <f t="shared" si="3"/>
        <v>C1280</v>
      </c>
      <c r="J15" s="28" t="s">
        <v>357</v>
      </c>
      <c r="K15" s="16">
        <v>13422</v>
      </c>
      <c r="L15" s="15">
        <v>3072</v>
      </c>
    </row>
    <row r="16" spans="1:12" x14ac:dyDescent="0.2">
      <c r="A16" s="2" t="s">
        <v>23</v>
      </c>
      <c r="B16" s="14" t="s">
        <v>277</v>
      </c>
      <c r="C16" s="14">
        <v>50</v>
      </c>
      <c r="D16" s="29" t="s">
        <v>25</v>
      </c>
      <c r="E16" s="30" t="str">
        <f t="shared" si="0"/>
        <v>07</v>
      </c>
      <c r="F16" s="30" t="str">
        <f t="shared" si="1"/>
        <v>61655</v>
      </c>
      <c r="G16" s="30" t="str">
        <f t="shared" si="2"/>
        <v>0000000</v>
      </c>
      <c r="H16" s="29" t="s">
        <v>16</v>
      </c>
      <c r="I16" s="30" t="str">
        <f t="shared" si="3"/>
        <v>61655</v>
      </c>
      <c r="J16" s="28" t="s">
        <v>26</v>
      </c>
      <c r="K16" s="16">
        <v>597464</v>
      </c>
      <c r="L16" s="15">
        <v>25747</v>
      </c>
    </row>
    <row r="17" spans="1:12" x14ac:dyDescent="0.2">
      <c r="A17" s="2" t="s">
        <v>23</v>
      </c>
      <c r="B17" s="14" t="s">
        <v>277</v>
      </c>
      <c r="C17" s="14">
        <v>50</v>
      </c>
      <c r="D17" s="29" t="s">
        <v>466</v>
      </c>
      <c r="E17" s="30" t="str">
        <f t="shared" si="0"/>
        <v>07</v>
      </c>
      <c r="F17" s="30" t="str">
        <f t="shared" si="1"/>
        <v>61663</v>
      </c>
      <c r="G17" s="30" t="str">
        <f t="shared" si="2"/>
        <v>0000000</v>
      </c>
      <c r="H17" s="29" t="s">
        <v>16</v>
      </c>
      <c r="I17" s="30" t="str">
        <f t="shared" si="3"/>
        <v>61663</v>
      </c>
      <c r="J17" s="28" t="s">
        <v>468</v>
      </c>
      <c r="K17" s="16">
        <v>218663</v>
      </c>
      <c r="L17" s="15">
        <v>9729</v>
      </c>
    </row>
    <row r="18" spans="1:12" x14ac:dyDescent="0.2">
      <c r="A18" s="2" t="s">
        <v>23</v>
      </c>
      <c r="B18" s="14" t="s">
        <v>277</v>
      </c>
      <c r="C18" s="14">
        <v>50</v>
      </c>
      <c r="D18" s="29" t="s">
        <v>467</v>
      </c>
      <c r="E18" s="30" t="str">
        <f t="shared" si="0"/>
        <v>07</v>
      </c>
      <c r="F18" s="30" t="str">
        <f t="shared" si="1"/>
        <v>61697</v>
      </c>
      <c r="G18" s="30" t="str">
        <f t="shared" si="2"/>
        <v>0000000</v>
      </c>
      <c r="H18" s="29" t="s">
        <v>16</v>
      </c>
      <c r="I18" s="30" t="str">
        <f t="shared" si="3"/>
        <v>61697</v>
      </c>
      <c r="J18" s="28" t="s">
        <v>469</v>
      </c>
      <c r="K18" s="16">
        <v>406517</v>
      </c>
      <c r="L18" s="15">
        <v>293197</v>
      </c>
    </row>
    <row r="19" spans="1:12" x14ac:dyDescent="0.2">
      <c r="A19" s="2" t="s">
        <v>23</v>
      </c>
      <c r="B19" s="14" t="s">
        <v>277</v>
      </c>
      <c r="C19" s="14">
        <v>50</v>
      </c>
      <c r="D19" s="29" t="s">
        <v>335</v>
      </c>
      <c r="E19" s="30" t="str">
        <f t="shared" si="0"/>
        <v>07</v>
      </c>
      <c r="F19" s="30" t="str">
        <f t="shared" si="1"/>
        <v>61754</v>
      </c>
      <c r="G19" s="30" t="str">
        <f t="shared" si="2"/>
        <v>0000000</v>
      </c>
      <c r="H19" s="29" t="s">
        <v>16</v>
      </c>
      <c r="I19" s="30" t="str">
        <f t="shared" si="3"/>
        <v>61754</v>
      </c>
      <c r="J19" s="28" t="s">
        <v>336</v>
      </c>
      <c r="K19" s="16">
        <v>5236478</v>
      </c>
      <c r="L19" s="15">
        <v>517120</v>
      </c>
    </row>
    <row r="20" spans="1:12" x14ac:dyDescent="0.2">
      <c r="A20" s="2" t="s">
        <v>23</v>
      </c>
      <c r="B20" s="14" t="s">
        <v>277</v>
      </c>
      <c r="C20" s="14">
        <v>50</v>
      </c>
      <c r="D20" s="29" t="s">
        <v>370</v>
      </c>
      <c r="E20" s="30" t="str">
        <f t="shared" si="0"/>
        <v>07</v>
      </c>
      <c r="F20" s="30" t="str">
        <f t="shared" si="1"/>
        <v>61762</v>
      </c>
      <c r="G20" s="30" t="str">
        <f t="shared" si="2"/>
        <v>0000000</v>
      </c>
      <c r="H20" s="29" t="s">
        <v>16</v>
      </c>
      <c r="I20" s="30" t="str">
        <f t="shared" si="3"/>
        <v>61762</v>
      </c>
      <c r="J20" s="28" t="s">
        <v>371</v>
      </c>
      <c r="K20" s="16">
        <v>396931</v>
      </c>
      <c r="L20" s="15">
        <v>95022</v>
      </c>
    </row>
    <row r="21" spans="1:12" x14ac:dyDescent="0.2">
      <c r="A21" s="2" t="s">
        <v>23</v>
      </c>
      <c r="B21" s="14" t="s">
        <v>277</v>
      </c>
      <c r="C21" s="14">
        <v>50</v>
      </c>
      <c r="D21" s="29" t="s">
        <v>372</v>
      </c>
      <c r="E21" s="30" t="str">
        <f t="shared" si="0"/>
        <v>07</v>
      </c>
      <c r="F21" s="30" t="str">
        <f t="shared" si="1"/>
        <v>61804</v>
      </c>
      <c r="G21" s="30" t="str">
        <f t="shared" si="2"/>
        <v>0000000</v>
      </c>
      <c r="H21" s="29" t="s">
        <v>16</v>
      </c>
      <c r="I21" s="30" t="str">
        <f t="shared" si="3"/>
        <v>61804</v>
      </c>
      <c r="J21" s="28" t="s">
        <v>373</v>
      </c>
      <c r="K21" s="16">
        <v>457922</v>
      </c>
      <c r="L21" s="15">
        <v>39158</v>
      </c>
    </row>
    <row r="22" spans="1:12" x14ac:dyDescent="0.2">
      <c r="A22" s="2" t="s">
        <v>23</v>
      </c>
      <c r="B22" s="14" t="s">
        <v>277</v>
      </c>
      <c r="C22" s="14">
        <v>50</v>
      </c>
      <c r="D22" s="29" t="s">
        <v>374</v>
      </c>
      <c r="E22" s="30" t="str">
        <f t="shared" si="0"/>
        <v>07</v>
      </c>
      <c r="F22" s="30" t="str">
        <f t="shared" si="1"/>
        <v>10074</v>
      </c>
      <c r="G22" s="30" t="str">
        <f t="shared" si="2"/>
        <v>6118368</v>
      </c>
      <c r="H22" s="29" t="s">
        <v>375</v>
      </c>
      <c r="I22" s="30" t="str">
        <f t="shared" si="3"/>
        <v>C0333</v>
      </c>
      <c r="J22" s="28" t="s">
        <v>376</v>
      </c>
      <c r="K22" s="16">
        <v>40245</v>
      </c>
      <c r="L22" s="15">
        <v>10061</v>
      </c>
    </row>
    <row r="23" spans="1:12" x14ac:dyDescent="0.2">
      <c r="A23" s="2" t="s">
        <v>23</v>
      </c>
      <c r="B23" s="14" t="s">
        <v>277</v>
      </c>
      <c r="C23" s="14">
        <v>50</v>
      </c>
      <c r="D23" s="29" t="s">
        <v>358</v>
      </c>
      <c r="E23" s="30" t="str">
        <f t="shared" si="0"/>
        <v>07</v>
      </c>
      <c r="F23" s="30" t="str">
        <f t="shared" si="1"/>
        <v>10074</v>
      </c>
      <c r="G23" s="30" t="str">
        <f t="shared" si="2"/>
        <v>0731380</v>
      </c>
      <c r="H23" s="29" t="s">
        <v>359</v>
      </c>
      <c r="I23" s="30" t="str">
        <f t="shared" si="3"/>
        <v>C1400</v>
      </c>
      <c r="J23" s="28" t="s">
        <v>360</v>
      </c>
      <c r="K23" s="16">
        <v>127510</v>
      </c>
      <c r="L23" s="15">
        <v>31878</v>
      </c>
    </row>
    <row r="24" spans="1:12" x14ac:dyDescent="0.2">
      <c r="A24" s="2" t="s">
        <v>23</v>
      </c>
      <c r="B24" s="14" t="s">
        <v>277</v>
      </c>
      <c r="C24" s="14">
        <v>50</v>
      </c>
      <c r="D24" s="29" t="s">
        <v>27</v>
      </c>
      <c r="E24" s="30" t="str">
        <f t="shared" si="0"/>
        <v>07</v>
      </c>
      <c r="F24" s="30" t="str">
        <f t="shared" si="1"/>
        <v>10074</v>
      </c>
      <c r="G24" s="30" t="str">
        <f t="shared" si="2"/>
        <v>0134114</v>
      </c>
      <c r="H24" s="29" t="s">
        <v>28</v>
      </c>
      <c r="I24" s="30" t="str">
        <f t="shared" si="3"/>
        <v>C1773</v>
      </c>
      <c r="J24" s="28" t="s">
        <v>29</v>
      </c>
      <c r="K24" s="16">
        <v>36431</v>
      </c>
      <c r="L24" s="15">
        <v>7799</v>
      </c>
    </row>
    <row r="25" spans="1:12" x14ac:dyDescent="0.2">
      <c r="A25" s="2" t="s">
        <v>30</v>
      </c>
      <c r="B25" s="14" t="s">
        <v>278</v>
      </c>
      <c r="C25" s="14">
        <v>1</v>
      </c>
      <c r="D25" s="29" t="s">
        <v>471</v>
      </c>
      <c r="E25" s="30" t="str">
        <f>MID($D25,1,2)</f>
        <v>09</v>
      </c>
      <c r="F25" s="30" t="str">
        <f>MID($D25,3,5)</f>
        <v>10090</v>
      </c>
      <c r="G25" s="30" t="str">
        <f>MID($D25,8,7)</f>
        <v>0000000</v>
      </c>
      <c r="H25" s="29" t="s">
        <v>16</v>
      </c>
      <c r="I25" s="30" t="str">
        <f t="shared" si="3"/>
        <v>10090</v>
      </c>
      <c r="J25" s="5" t="s">
        <v>470</v>
      </c>
      <c r="K25" s="40">
        <v>364801</v>
      </c>
      <c r="L25" s="41">
        <v>12505</v>
      </c>
    </row>
    <row r="26" spans="1:12" x14ac:dyDescent="0.2">
      <c r="A26" s="2" t="s">
        <v>30</v>
      </c>
      <c r="B26" s="14" t="s">
        <v>278</v>
      </c>
      <c r="C26" s="14">
        <v>1</v>
      </c>
      <c r="D26" s="29" t="s">
        <v>377</v>
      </c>
      <c r="E26" s="30" t="str">
        <f t="shared" si="0"/>
        <v>09</v>
      </c>
      <c r="F26" s="30" t="str">
        <f t="shared" si="1"/>
        <v>61903</v>
      </c>
      <c r="G26" s="30" t="str">
        <f t="shared" si="2"/>
        <v>0000000</v>
      </c>
      <c r="H26" s="29" t="s">
        <v>16</v>
      </c>
      <c r="I26" s="30" t="str">
        <f t="shared" si="3"/>
        <v>61903</v>
      </c>
      <c r="J26" s="28" t="s">
        <v>378</v>
      </c>
      <c r="K26" s="16">
        <v>499104</v>
      </c>
      <c r="L26" s="15">
        <v>71065</v>
      </c>
    </row>
    <row r="27" spans="1:12" x14ac:dyDescent="0.2">
      <c r="A27" s="2" t="s">
        <v>30</v>
      </c>
      <c r="B27" s="14" t="s">
        <v>278</v>
      </c>
      <c r="C27" s="14">
        <v>1</v>
      </c>
      <c r="D27" s="29" t="s">
        <v>472</v>
      </c>
      <c r="E27" s="30" t="str">
        <f t="shared" si="0"/>
        <v>09</v>
      </c>
      <c r="F27" s="30" t="str">
        <f t="shared" si="1"/>
        <v>61960</v>
      </c>
      <c r="G27" s="30" t="str">
        <f t="shared" si="2"/>
        <v>0000000</v>
      </c>
      <c r="H27" s="29" t="s">
        <v>16</v>
      </c>
      <c r="I27" s="30" t="str">
        <f t="shared" si="3"/>
        <v>61960</v>
      </c>
      <c r="J27" s="28" t="s">
        <v>473</v>
      </c>
      <c r="K27" s="16">
        <v>111285</v>
      </c>
      <c r="L27" s="15">
        <v>7487</v>
      </c>
    </row>
    <row r="28" spans="1:12" x14ac:dyDescent="0.2">
      <c r="A28" s="2" t="s">
        <v>30</v>
      </c>
      <c r="B28" s="14" t="s">
        <v>278</v>
      </c>
      <c r="C28" s="14">
        <v>1</v>
      </c>
      <c r="D28" s="29" t="s">
        <v>32</v>
      </c>
      <c r="E28" s="30" t="str">
        <f t="shared" si="0"/>
        <v>09</v>
      </c>
      <c r="F28" s="30" t="str">
        <f t="shared" si="1"/>
        <v>73783</v>
      </c>
      <c r="G28" s="30" t="str">
        <f t="shared" si="2"/>
        <v>0000000</v>
      </c>
      <c r="H28" s="29" t="s">
        <v>16</v>
      </c>
      <c r="I28" s="30" t="str">
        <f t="shared" si="3"/>
        <v>73783</v>
      </c>
      <c r="J28" s="28" t="s">
        <v>33</v>
      </c>
      <c r="K28" s="16">
        <v>174078</v>
      </c>
      <c r="L28" s="15">
        <v>8378</v>
      </c>
    </row>
    <row r="29" spans="1:12" x14ac:dyDescent="0.2">
      <c r="A29" s="2" t="s">
        <v>30</v>
      </c>
      <c r="B29" s="14" t="s">
        <v>278</v>
      </c>
      <c r="C29" s="14">
        <v>1</v>
      </c>
      <c r="D29" s="29" t="s">
        <v>379</v>
      </c>
      <c r="E29" s="30" t="str">
        <f t="shared" si="0"/>
        <v>09</v>
      </c>
      <c r="F29" s="30" t="str">
        <f t="shared" si="1"/>
        <v>61838</v>
      </c>
      <c r="G29" s="30" t="str">
        <f t="shared" si="2"/>
        <v>0136200</v>
      </c>
      <c r="H29" s="29" t="s">
        <v>380</v>
      </c>
      <c r="I29" s="30" t="str">
        <f t="shared" si="3"/>
        <v>C1891</v>
      </c>
      <c r="J29" s="28" t="s">
        <v>381</v>
      </c>
      <c r="K29" s="16">
        <v>134804</v>
      </c>
      <c r="L29" s="15">
        <v>2759</v>
      </c>
    </row>
    <row r="30" spans="1:12" x14ac:dyDescent="0.2">
      <c r="A30" s="2" t="s">
        <v>34</v>
      </c>
      <c r="B30" s="14" t="s">
        <v>279</v>
      </c>
      <c r="C30" s="14">
        <v>10</v>
      </c>
      <c r="D30" s="29" t="s">
        <v>474</v>
      </c>
      <c r="E30" s="30" t="str">
        <f>MID($D30,1,2)</f>
        <v>10</v>
      </c>
      <c r="F30" s="30" t="str">
        <f>MID($D30,3,5)</f>
        <v>62117</v>
      </c>
      <c r="G30" s="30" t="str">
        <f>MID($D30,8,7)</f>
        <v>0000000</v>
      </c>
      <c r="H30" s="29" t="s">
        <v>16</v>
      </c>
      <c r="I30" s="30" t="str">
        <f t="shared" si="3"/>
        <v>62117</v>
      </c>
      <c r="J30" s="5" t="s">
        <v>475</v>
      </c>
      <c r="K30" s="40">
        <v>7428762</v>
      </c>
      <c r="L30" s="41">
        <v>897850</v>
      </c>
    </row>
    <row r="31" spans="1:12" x14ac:dyDescent="0.2">
      <c r="A31" s="2" t="s">
        <v>34</v>
      </c>
      <c r="B31" s="14" t="s">
        <v>279</v>
      </c>
      <c r="C31" s="14">
        <v>10</v>
      </c>
      <c r="D31" s="29" t="s">
        <v>36</v>
      </c>
      <c r="E31" s="30" t="str">
        <f t="shared" si="0"/>
        <v>10</v>
      </c>
      <c r="F31" s="30" t="str">
        <f t="shared" si="1"/>
        <v>62158</v>
      </c>
      <c r="G31" s="30" t="str">
        <f t="shared" si="2"/>
        <v>0000000</v>
      </c>
      <c r="H31" s="29" t="s">
        <v>16</v>
      </c>
      <c r="I31" s="30" t="str">
        <f t="shared" si="3"/>
        <v>62158</v>
      </c>
      <c r="J31" s="28" t="s">
        <v>37</v>
      </c>
      <c r="K31" s="16">
        <v>775957</v>
      </c>
      <c r="L31" s="15">
        <v>118811</v>
      </c>
    </row>
    <row r="32" spans="1:12" x14ac:dyDescent="0.2">
      <c r="A32" s="2" t="s">
        <v>34</v>
      </c>
      <c r="B32" s="14" t="s">
        <v>279</v>
      </c>
      <c r="C32" s="14">
        <v>10</v>
      </c>
      <c r="D32" s="29" t="s">
        <v>329</v>
      </c>
      <c r="E32" s="30" t="str">
        <f t="shared" si="0"/>
        <v>10</v>
      </c>
      <c r="F32" s="30" t="str">
        <f t="shared" si="1"/>
        <v>62281</v>
      </c>
      <c r="G32" s="30" t="str">
        <f t="shared" si="2"/>
        <v>0000000</v>
      </c>
      <c r="H32" s="29" t="s">
        <v>16</v>
      </c>
      <c r="I32" s="30" t="str">
        <f t="shared" si="3"/>
        <v>62281</v>
      </c>
      <c r="J32" s="28" t="s">
        <v>330</v>
      </c>
      <c r="K32" s="16">
        <v>359962</v>
      </c>
      <c r="L32" s="15">
        <v>25695</v>
      </c>
    </row>
    <row r="33" spans="1:12" x14ac:dyDescent="0.2">
      <c r="A33" s="2" t="s">
        <v>34</v>
      </c>
      <c r="B33" s="14" t="s">
        <v>279</v>
      </c>
      <c r="C33" s="14">
        <v>10</v>
      </c>
      <c r="D33" s="29" t="s">
        <v>38</v>
      </c>
      <c r="E33" s="30" t="str">
        <f t="shared" si="0"/>
        <v>10</v>
      </c>
      <c r="F33" s="30" t="str">
        <f t="shared" si="1"/>
        <v>62547</v>
      </c>
      <c r="G33" s="30" t="str">
        <f t="shared" si="2"/>
        <v>0000000</v>
      </c>
      <c r="H33" s="29" t="s">
        <v>16</v>
      </c>
      <c r="I33" s="30" t="str">
        <f t="shared" si="3"/>
        <v>62547</v>
      </c>
      <c r="J33" s="28" t="s">
        <v>39</v>
      </c>
      <c r="K33" s="16">
        <v>141410</v>
      </c>
      <c r="L33" s="15">
        <v>16629</v>
      </c>
    </row>
    <row r="34" spans="1:12" x14ac:dyDescent="0.2">
      <c r="A34" s="2" t="s">
        <v>34</v>
      </c>
      <c r="B34" s="14" t="s">
        <v>279</v>
      </c>
      <c r="C34" s="14">
        <v>10</v>
      </c>
      <c r="D34" s="29" t="s">
        <v>40</v>
      </c>
      <c r="E34" s="30" t="str">
        <f t="shared" si="0"/>
        <v>10</v>
      </c>
      <c r="F34" s="30" t="str">
        <f t="shared" si="1"/>
        <v>73965</v>
      </c>
      <c r="G34" s="30" t="str">
        <f t="shared" si="2"/>
        <v>0000000</v>
      </c>
      <c r="H34" s="29" t="s">
        <v>16</v>
      </c>
      <c r="I34" s="30" t="str">
        <f t="shared" si="3"/>
        <v>73965</v>
      </c>
      <c r="J34" s="28" t="s">
        <v>41</v>
      </c>
      <c r="K34" s="16">
        <v>5413538</v>
      </c>
      <c r="L34" s="15">
        <v>46865</v>
      </c>
    </row>
    <row r="35" spans="1:12" x14ac:dyDescent="0.2">
      <c r="A35" s="2" t="s">
        <v>34</v>
      </c>
      <c r="B35" s="14" t="s">
        <v>279</v>
      </c>
      <c r="C35" s="14">
        <v>10</v>
      </c>
      <c r="D35" s="29" t="s">
        <v>42</v>
      </c>
      <c r="E35" s="30" t="str">
        <f t="shared" si="0"/>
        <v>10</v>
      </c>
      <c r="F35" s="30" t="str">
        <f t="shared" si="1"/>
        <v>75275</v>
      </c>
      <c r="G35" s="30" t="str">
        <f t="shared" si="2"/>
        <v>0000000</v>
      </c>
      <c r="H35" s="29" t="s">
        <v>16</v>
      </c>
      <c r="I35" s="30" t="str">
        <f t="shared" si="3"/>
        <v>75275</v>
      </c>
      <c r="J35" s="28" t="s">
        <v>43</v>
      </c>
      <c r="K35" s="16">
        <v>244700</v>
      </c>
      <c r="L35" s="15">
        <v>13054</v>
      </c>
    </row>
    <row r="36" spans="1:12" x14ac:dyDescent="0.2">
      <c r="A36" s="2" t="s">
        <v>34</v>
      </c>
      <c r="B36" s="14" t="s">
        <v>279</v>
      </c>
      <c r="C36" s="14">
        <v>10</v>
      </c>
      <c r="D36" s="29" t="s">
        <v>382</v>
      </c>
      <c r="E36" s="30" t="str">
        <f t="shared" ref="E36:E58" si="4">MID($D36,1,2)</f>
        <v>10</v>
      </c>
      <c r="F36" s="30" t="str">
        <f t="shared" ref="F36:F58" si="5">MID($D36,3,5)</f>
        <v>62166</v>
      </c>
      <c r="G36" s="30" t="str">
        <f t="shared" ref="G36:G58" si="6">MID($D36,8,7)</f>
        <v>1030840</v>
      </c>
      <c r="H36" s="29" t="s">
        <v>383</v>
      </c>
      <c r="I36" s="30" t="str">
        <f t="shared" si="3"/>
        <v>C0378</v>
      </c>
      <c r="J36" s="28" t="s">
        <v>384</v>
      </c>
      <c r="K36" s="16">
        <v>158316</v>
      </c>
      <c r="L36" s="15">
        <v>1398</v>
      </c>
    </row>
    <row r="37" spans="1:12" x14ac:dyDescent="0.2">
      <c r="A37" s="2" t="s">
        <v>34</v>
      </c>
      <c r="B37" s="14" t="s">
        <v>279</v>
      </c>
      <c r="C37" s="14">
        <v>10</v>
      </c>
      <c r="D37" s="29" t="s">
        <v>45</v>
      </c>
      <c r="E37" s="30" t="str">
        <f t="shared" si="4"/>
        <v>10</v>
      </c>
      <c r="F37" s="30" t="str">
        <f t="shared" si="5"/>
        <v>62331</v>
      </c>
      <c r="G37" s="30" t="str">
        <f t="shared" si="6"/>
        <v>0137661</v>
      </c>
      <c r="H37" s="29" t="s">
        <v>46</v>
      </c>
      <c r="I37" s="30" t="str">
        <f t="shared" si="3"/>
        <v>C1492</v>
      </c>
      <c r="J37" s="28" t="s">
        <v>47</v>
      </c>
      <c r="K37" s="16">
        <v>183465</v>
      </c>
      <c r="L37" s="15">
        <v>6955</v>
      </c>
    </row>
    <row r="38" spans="1:12" x14ac:dyDescent="0.2">
      <c r="A38" s="2" t="s">
        <v>48</v>
      </c>
      <c r="B38" s="14" t="s">
        <v>280</v>
      </c>
      <c r="C38" s="14">
        <v>5</v>
      </c>
      <c r="D38" s="29" t="s">
        <v>476</v>
      </c>
      <c r="E38" s="30" t="str">
        <f t="shared" si="4"/>
        <v>11</v>
      </c>
      <c r="F38" s="30" t="str">
        <f t="shared" si="5"/>
        <v>62554</v>
      </c>
      <c r="G38" s="30" t="str">
        <f t="shared" si="6"/>
        <v>0000000</v>
      </c>
      <c r="H38" s="29" t="s">
        <v>16</v>
      </c>
      <c r="I38" s="30" t="str">
        <f t="shared" si="3"/>
        <v>62554</v>
      </c>
      <c r="J38" s="28" t="s">
        <v>477</v>
      </c>
      <c r="K38" s="16">
        <v>36141</v>
      </c>
      <c r="L38" s="15">
        <v>7988</v>
      </c>
    </row>
    <row r="39" spans="1:12" x14ac:dyDescent="0.2">
      <c r="A39" s="2" t="s">
        <v>50</v>
      </c>
      <c r="B39" s="14" t="s">
        <v>281</v>
      </c>
      <c r="C39" s="14">
        <v>1</v>
      </c>
      <c r="D39" s="29" t="s">
        <v>323</v>
      </c>
      <c r="E39" s="30" t="str">
        <f t="shared" si="4"/>
        <v>12</v>
      </c>
      <c r="F39" s="30" t="str">
        <f t="shared" si="5"/>
        <v>75515</v>
      </c>
      <c r="G39" s="30" t="str">
        <f t="shared" si="6"/>
        <v>0000000</v>
      </c>
      <c r="H39" s="29" t="s">
        <v>16</v>
      </c>
      <c r="I39" s="30" t="str">
        <f t="shared" ref="I39:I70" si="7">IF(H39="N/A",$F$2:$F$196,"C"&amp;$H$2:$H$196)</f>
        <v>75515</v>
      </c>
      <c r="J39" s="28" t="s">
        <v>324</v>
      </c>
      <c r="K39" s="16">
        <v>1457540</v>
      </c>
      <c r="L39" s="15">
        <v>295218</v>
      </c>
    </row>
    <row r="40" spans="1:12" x14ac:dyDescent="0.2">
      <c r="A40" s="2" t="s">
        <v>52</v>
      </c>
      <c r="B40" s="14" t="s">
        <v>282</v>
      </c>
      <c r="C40" s="14">
        <v>1</v>
      </c>
      <c r="D40" s="29" t="s">
        <v>478</v>
      </c>
      <c r="E40" s="30" t="str">
        <f t="shared" si="4"/>
        <v>13</v>
      </c>
      <c r="F40" s="30" t="str">
        <f t="shared" si="5"/>
        <v>63073</v>
      </c>
      <c r="G40" s="30" t="str">
        <f t="shared" si="6"/>
        <v>0000000</v>
      </c>
      <c r="H40" s="29" t="s">
        <v>16</v>
      </c>
      <c r="I40" s="30" t="str">
        <f t="shared" si="7"/>
        <v>63073</v>
      </c>
      <c r="J40" s="28" t="s">
        <v>479</v>
      </c>
      <c r="K40" s="16">
        <v>1974951</v>
      </c>
      <c r="L40" s="15">
        <v>1212652</v>
      </c>
    </row>
    <row r="41" spans="1:12" x14ac:dyDescent="0.2">
      <c r="A41" s="2" t="s">
        <v>52</v>
      </c>
      <c r="B41" s="14" t="s">
        <v>282</v>
      </c>
      <c r="C41" s="14">
        <v>1</v>
      </c>
      <c r="D41" s="29" t="s">
        <v>54</v>
      </c>
      <c r="E41" s="30" t="str">
        <f t="shared" si="4"/>
        <v>13</v>
      </c>
      <c r="F41" s="30" t="str">
        <f t="shared" si="5"/>
        <v>63131</v>
      </c>
      <c r="G41" s="30" t="str">
        <f t="shared" si="6"/>
        <v>0000000</v>
      </c>
      <c r="H41" s="29" t="s">
        <v>16</v>
      </c>
      <c r="I41" s="30" t="str">
        <f t="shared" si="7"/>
        <v>63131</v>
      </c>
      <c r="J41" s="28" t="s">
        <v>55</v>
      </c>
      <c r="K41" s="16">
        <v>331559</v>
      </c>
      <c r="L41" s="15">
        <v>40271</v>
      </c>
    </row>
    <row r="42" spans="1:12" x14ac:dyDescent="0.2">
      <c r="A42" s="2" t="s">
        <v>52</v>
      </c>
      <c r="B42" s="14" t="s">
        <v>282</v>
      </c>
      <c r="C42" s="14">
        <v>1</v>
      </c>
      <c r="D42" s="29" t="s">
        <v>56</v>
      </c>
      <c r="E42" s="30" t="str">
        <f t="shared" si="4"/>
        <v>13</v>
      </c>
      <c r="F42" s="30" t="str">
        <f t="shared" si="5"/>
        <v>63230</v>
      </c>
      <c r="G42" s="30" t="str">
        <f t="shared" si="6"/>
        <v>0000000</v>
      </c>
      <c r="H42" s="29" t="s">
        <v>16</v>
      </c>
      <c r="I42" s="30" t="str">
        <f t="shared" si="7"/>
        <v>63230</v>
      </c>
      <c r="J42" s="28" t="s">
        <v>57</v>
      </c>
      <c r="K42" s="16">
        <v>253610</v>
      </c>
      <c r="L42" s="15">
        <v>27993</v>
      </c>
    </row>
    <row r="43" spans="1:12" x14ac:dyDescent="0.2">
      <c r="A43" s="2" t="s">
        <v>58</v>
      </c>
      <c r="B43" s="14" t="s">
        <v>283</v>
      </c>
      <c r="C43" s="14">
        <v>2</v>
      </c>
      <c r="D43" s="29" t="s">
        <v>480</v>
      </c>
      <c r="E43" s="30" t="str">
        <f t="shared" si="4"/>
        <v>15</v>
      </c>
      <c r="F43" s="30" t="str">
        <f t="shared" si="5"/>
        <v>63339</v>
      </c>
      <c r="G43" s="30" t="str">
        <f t="shared" si="6"/>
        <v>0000000</v>
      </c>
      <c r="H43" s="29" t="s">
        <v>16</v>
      </c>
      <c r="I43" s="30" t="str">
        <f t="shared" si="7"/>
        <v>63339</v>
      </c>
      <c r="J43" s="28" t="s">
        <v>481</v>
      </c>
      <c r="K43" s="16">
        <v>1179384</v>
      </c>
      <c r="L43" s="15">
        <v>626339</v>
      </c>
    </row>
    <row r="44" spans="1:12" x14ac:dyDescent="0.2">
      <c r="A44" s="2" t="s">
        <v>58</v>
      </c>
      <c r="B44" s="14" t="s">
        <v>283</v>
      </c>
      <c r="C44" s="14">
        <v>2</v>
      </c>
      <c r="D44" s="29" t="s">
        <v>60</v>
      </c>
      <c r="E44" s="30" t="str">
        <f t="shared" si="4"/>
        <v>15</v>
      </c>
      <c r="F44" s="30" t="str">
        <f t="shared" si="5"/>
        <v>63479</v>
      </c>
      <c r="G44" s="30" t="str">
        <f t="shared" si="6"/>
        <v>0000000</v>
      </c>
      <c r="H44" s="29" t="s">
        <v>16</v>
      </c>
      <c r="I44" s="30" t="str">
        <f t="shared" si="7"/>
        <v>63479</v>
      </c>
      <c r="J44" s="28" t="s">
        <v>61</v>
      </c>
      <c r="K44" s="16">
        <v>455659</v>
      </c>
      <c r="L44" s="15">
        <v>92943</v>
      </c>
    </row>
    <row r="45" spans="1:12" x14ac:dyDescent="0.2">
      <c r="A45" s="2" t="s">
        <v>58</v>
      </c>
      <c r="B45" s="14" t="s">
        <v>283</v>
      </c>
      <c r="C45" s="14">
        <v>2</v>
      </c>
      <c r="D45" s="29" t="s">
        <v>482</v>
      </c>
      <c r="E45" s="30" t="str">
        <f t="shared" si="4"/>
        <v>15</v>
      </c>
      <c r="F45" s="30" t="str">
        <f t="shared" si="5"/>
        <v>63594</v>
      </c>
      <c r="G45" s="30" t="str">
        <f t="shared" si="6"/>
        <v>0000000</v>
      </c>
      <c r="H45" s="29" t="s">
        <v>16</v>
      </c>
      <c r="I45" s="30" t="str">
        <f t="shared" si="7"/>
        <v>63594</v>
      </c>
      <c r="J45" s="28" t="s">
        <v>484</v>
      </c>
      <c r="K45" s="16">
        <v>187507</v>
      </c>
      <c r="L45" s="15">
        <v>27280</v>
      </c>
    </row>
    <row r="46" spans="1:12" x14ac:dyDescent="0.2">
      <c r="A46" s="2" t="s">
        <v>58</v>
      </c>
      <c r="B46" s="14" t="s">
        <v>283</v>
      </c>
      <c r="C46" s="14">
        <v>2</v>
      </c>
      <c r="D46" s="29" t="s">
        <v>483</v>
      </c>
      <c r="E46" s="30" t="str">
        <f t="shared" si="4"/>
        <v>15</v>
      </c>
      <c r="F46" s="30" t="str">
        <f t="shared" si="5"/>
        <v>63628</v>
      </c>
      <c r="G46" s="30" t="str">
        <f t="shared" si="6"/>
        <v>0000000</v>
      </c>
      <c r="H46" s="29" t="s">
        <v>16</v>
      </c>
      <c r="I46" s="30" t="str">
        <f t="shared" si="7"/>
        <v>63628</v>
      </c>
      <c r="J46" s="28" t="s">
        <v>485</v>
      </c>
      <c r="K46" s="16">
        <v>135330</v>
      </c>
      <c r="L46" s="15">
        <v>13359</v>
      </c>
    </row>
    <row r="47" spans="1:12" x14ac:dyDescent="0.2">
      <c r="A47" s="2" t="s">
        <v>58</v>
      </c>
      <c r="B47" s="14" t="s">
        <v>283</v>
      </c>
      <c r="C47" s="14">
        <v>2</v>
      </c>
      <c r="D47" s="29" t="s">
        <v>385</v>
      </c>
      <c r="E47" s="30" t="str">
        <f t="shared" si="4"/>
        <v>15</v>
      </c>
      <c r="F47" s="30" t="str">
        <f t="shared" si="5"/>
        <v>63677</v>
      </c>
      <c r="G47" s="30" t="str">
        <f t="shared" si="6"/>
        <v>0000000</v>
      </c>
      <c r="H47" s="29" t="s">
        <v>16</v>
      </c>
      <c r="I47" s="30" t="str">
        <f t="shared" si="7"/>
        <v>63677</v>
      </c>
      <c r="J47" s="28" t="s">
        <v>386</v>
      </c>
      <c r="K47" s="16">
        <v>1898727</v>
      </c>
      <c r="L47" s="15">
        <v>846162</v>
      </c>
    </row>
    <row r="48" spans="1:12" x14ac:dyDescent="0.2">
      <c r="A48" s="2" t="s">
        <v>58</v>
      </c>
      <c r="B48" s="14" t="s">
        <v>283</v>
      </c>
      <c r="C48" s="14">
        <v>2</v>
      </c>
      <c r="D48" s="29" t="s">
        <v>62</v>
      </c>
      <c r="E48" s="30" t="str">
        <f t="shared" si="4"/>
        <v>15</v>
      </c>
      <c r="F48" s="30" t="str">
        <f t="shared" si="5"/>
        <v>63750</v>
      </c>
      <c r="G48" s="30" t="str">
        <f t="shared" si="6"/>
        <v>0000000</v>
      </c>
      <c r="H48" s="29" t="s">
        <v>16</v>
      </c>
      <c r="I48" s="30" t="str">
        <f t="shared" si="7"/>
        <v>63750</v>
      </c>
      <c r="J48" s="28" t="s">
        <v>63</v>
      </c>
      <c r="K48" s="16">
        <v>588127</v>
      </c>
      <c r="L48" s="15">
        <v>58279</v>
      </c>
    </row>
    <row r="49" spans="1:12" x14ac:dyDescent="0.2">
      <c r="A49" s="2" t="s">
        <v>58</v>
      </c>
      <c r="B49" s="14" t="s">
        <v>283</v>
      </c>
      <c r="C49" s="14">
        <v>2</v>
      </c>
      <c r="D49" s="29" t="s">
        <v>339</v>
      </c>
      <c r="E49" s="30" t="str">
        <f t="shared" si="4"/>
        <v>15</v>
      </c>
      <c r="F49" s="30" t="str">
        <f t="shared" si="5"/>
        <v>63800</v>
      </c>
      <c r="G49" s="30" t="str">
        <f t="shared" si="6"/>
        <v>0000000</v>
      </c>
      <c r="H49" s="29" t="s">
        <v>16</v>
      </c>
      <c r="I49" s="30" t="str">
        <f t="shared" si="7"/>
        <v>63800</v>
      </c>
      <c r="J49" s="28" t="s">
        <v>340</v>
      </c>
      <c r="K49" s="16">
        <v>1046789</v>
      </c>
      <c r="L49" s="15">
        <v>212983</v>
      </c>
    </row>
    <row r="50" spans="1:12" x14ac:dyDescent="0.2">
      <c r="A50" s="2" t="s">
        <v>58</v>
      </c>
      <c r="B50" s="14" t="s">
        <v>283</v>
      </c>
      <c r="C50" s="14">
        <v>2</v>
      </c>
      <c r="D50" s="29" t="s">
        <v>486</v>
      </c>
      <c r="E50" s="30" t="str">
        <f t="shared" si="4"/>
        <v>15</v>
      </c>
      <c r="F50" s="30" t="str">
        <f t="shared" si="5"/>
        <v>63818</v>
      </c>
      <c r="G50" s="30" t="str">
        <f t="shared" si="6"/>
        <v>0000000</v>
      </c>
      <c r="H50" s="29" t="s">
        <v>16</v>
      </c>
      <c r="I50" s="30" t="str">
        <f t="shared" si="7"/>
        <v>63818</v>
      </c>
      <c r="J50" s="28" t="s">
        <v>487</v>
      </c>
      <c r="K50" s="16">
        <v>336326</v>
      </c>
      <c r="L50" s="15">
        <v>22242</v>
      </c>
    </row>
    <row r="51" spans="1:12" x14ac:dyDescent="0.2">
      <c r="A51" s="2" t="s">
        <v>58</v>
      </c>
      <c r="B51" s="14" t="s">
        <v>283</v>
      </c>
      <c r="C51" s="14">
        <v>2</v>
      </c>
      <c r="D51" s="29" t="s">
        <v>488</v>
      </c>
      <c r="E51" s="30" t="str">
        <f t="shared" si="4"/>
        <v>15</v>
      </c>
      <c r="F51" s="30" t="str">
        <f t="shared" si="5"/>
        <v>63859</v>
      </c>
      <c r="G51" s="30" t="str">
        <f t="shared" si="6"/>
        <v>0000000</v>
      </c>
      <c r="H51" s="29" t="s">
        <v>16</v>
      </c>
      <c r="I51" s="30" t="str">
        <f t="shared" si="7"/>
        <v>63859</v>
      </c>
      <c r="J51" s="28" t="s">
        <v>489</v>
      </c>
      <c r="K51" s="16">
        <v>648178</v>
      </c>
      <c r="L51" s="15">
        <v>43967</v>
      </c>
    </row>
    <row r="52" spans="1:12" x14ac:dyDescent="0.2">
      <c r="A52" s="2" t="s">
        <v>64</v>
      </c>
      <c r="B52" s="14" t="s">
        <v>284</v>
      </c>
      <c r="C52" s="14">
        <v>22</v>
      </c>
      <c r="D52" s="29" t="s">
        <v>387</v>
      </c>
      <c r="E52" s="30" t="str">
        <f t="shared" si="4"/>
        <v>16</v>
      </c>
      <c r="F52" s="30" t="str">
        <f t="shared" si="5"/>
        <v>10165</v>
      </c>
      <c r="G52" s="30" t="str">
        <f t="shared" si="6"/>
        <v>0000000</v>
      </c>
      <c r="H52" s="29" t="s">
        <v>16</v>
      </c>
      <c r="I52" s="30" t="str">
        <f t="shared" si="7"/>
        <v>10165</v>
      </c>
      <c r="J52" s="28" t="s">
        <v>388</v>
      </c>
      <c r="K52" s="16">
        <v>95244</v>
      </c>
      <c r="L52" s="15">
        <v>19098</v>
      </c>
    </row>
    <row r="53" spans="1:12" x14ac:dyDescent="0.2">
      <c r="A53" s="2" t="s">
        <v>66</v>
      </c>
      <c r="B53" s="14" t="s">
        <v>285</v>
      </c>
      <c r="C53" s="14">
        <v>5</v>
      </c>
      <c r="D53" s="29" t="s">
        <v>389</v>
      </c>
      <c r="E53" s="30" t="str">
        <f t="shared" si="4"/>
        <v>17</v>
      </c>
      <c r="F53" s="30" t="str">
        <f t="shared" si="5"/>
        <v>10173</v>
      </c>
      <c r="G53" s="30" t="str">
        <f t="shared" si="6"/>
        <v>0000000</v>
      </c>
      <c r="H53" s="29" t="s">
        <v>16</v>
      </c>
      <c r="I53" s="30" t="str">
        <f t="shared" si="7"/>
        <v>10173</v>
      </c>
      <c r="J53" s="28" t="s">
        <v>390</v>
      </c>
      <c r="K53" s="16">
        <v>34605</v>
      </c>
      <c r="L53" s="15">
        <v>9968</v>
      </c>
    </row>
    <row r="54" spans="1:12" x14ac:dyDescent="0.2">
      <c r="A54" s="2" t="s">
        <v>66</v>
      </c>
      <c r="B54" s="14" t="s">
        <v>285</v>
      </c>
      <c r="C54" s="14">
        <v>5</v>
      </c>
      <c r="D54" s="29" t="s">
        <v>68</v>
      </c>
      <c r="E54" s="30" t="str">
        <f t="shared" si="4"/>
        <v>17</v>
      </c>
      <c r="F54" s="30" t="str">
        <f t="shared" si="5"/>
        <v>64014</v>
      </c>
      <c r="G54" s="30" t="str">
        <f t="shared" si="6"/>
        <v>0000000</v>
      </c>
      <c r="H54" s="29" t="s">
        <v>16</v>
      </c>
      <c r="I54" s="30" t="str">
        <f t="shared" si="7"/>
        <v>64014</v>
      </c>
      <c r="J54" s="28" t="s">
        <v>69</v>
      </c>
      <c r="K54" s="16">
        <v>599767</v>
      </c>
      <c r="L54" s="15">
        <v>251859</v>
      </c>
    </row>
    <row r="55" spans="1:12" x14ac:dyDescent="0.2">
      <c r="A55" s="2" t="s">
        <v>66</v>
      </c>
      <c r="B55" s="14" t="s">
        <v>285</v>
      </c>
      <c r="C55" s="14">
        <v>5</v>
      </c>
      <c r="D55" s="29" t="s">
        <v>70</v>
      </c>
      <c r="E55" s="30" t="str">
        <f t="shared" si="4"/>
        <v>17</v>
      </c>
      <c r="F55" s="30" t="str">
        <f t="shared" si="5"/>
        <v>64055</v>
      </c>
      <c r="G55" s="30" t="str">
        <f t="shared" si="6"/>
        <v>0000000</v>
      </c>
      <c r="H55" s="29" t="s">
        <v>16</v>
      </c>
      <c r="I55" s="30" t="str">
        <f t="shared" si="7"/>
        <v>64055</v>
      </c>
      <c r="J55" s="28" t="s">
        <v>71</v>
      </c>
      <c r="K55" s="16">
        <v>294075</v>
      </c>
      <c r="L55" s="15">
        <v>6907</v>
      </c>
    </row>
    <row r="56" spans="1:12" x14ac:dyDescent="0.2">
      <c r="A56" s="2" t="s">
        <v>453</v>
      </c>
      <c r="B56" s="14" t="s">
        <v>286</v>
      </c>
      <c r="C56" s="14">
        <v>1</v>
      </c>
      <c r="D56" s="29" t="s">
        <v>341</v>
      </c>
      <c r="E56" s="30" t="str">
        <f t="shared" si="4"/>
        <v>19</v>
      </c>
      <c r="F56" s="30" t="str">
        <f t="shared" si="5"/>
        <v>10199</v>
      </c>
      <c r="G56" s="30" t="str">
        <f t="shared" si="6"/>
        <v>0000000</v>
      </c>
      <c r="H56" s="29" t="s">
        <v>16</v>
      </c>
      <c r="I56" s="30" t="str">
        <f t="shared" si="7"/>
        <v>10199</v>
      </c>
      <c r="J56" s="28" t="s">
        <v>342</v>
      </c>
      <c r="K56" s="16">
        <v>4771638</v>
      </c>
      <c r="L56" s="15">
        <v>1176528</v>
      </c>
    </row>
    <row r="57" spans="1:12" x14ac:dyDescent="0.2">
      <c r="A57" s="2" t="s">
        <v>453</v>
      </c>
      <c r="B57" s="14" t="s">
        <v>286</v>
      </c>
      <c r="C57" s="14">
        <v>1</v>
      </c>
      <c r="D57" s="29" t="s">
        <v>73</v>
      </c>
      <c r="E57" s="30" t="str">
        <f t="shared" si="4"/>
        <v>19</v>
      </c>
      <c r="F57" s="30" t="str">
        <f t="shared" si="5"/>
        <v>64212</v>
      </c>
      <c r="G57" s="30" t="str">
        <f t="shared" si="6"/>
        <v>0000000</v>
      </c>
      <c r="H57" s="29" t="s">
        <v>16</v>
      </c>
      <c r="I57" s="30" t="str">
        <f t="shared" si="7"/>
        <v>64212</v>
      </c>
      <c r="J57" s="28" t="s">
        <v>74</v>
      </c>
      <c r="K57" s="16">
        <v>3182870</v>
      </c>
      <c r="L57" s="15">
        <v>234781</v>
      </c>
    </row>
    <row r="58" spans="1:12" x14ac:dyDescent="0.2">
      <c r="A58" s="2" t="s">
        <v>453</v>
      </c>
      <c r="B58" s="14" t="s">
        <v>286</v>
      </c>
      <c r="C58" s="14">
        <v>1</v>
      </c>
      <c r="D58" s="29" t="s">
        <v>492</v>
      </c>
      <c r="E58" s="30" t="str">
        <f t="shared" si="4"/>
        <v>19</v>
      </c>
      <c r="F58" s="30" t="str">
        <f t="shared" si="5"/>
        <v>64287</v>
      </c>
      <c r="G58" s="30" t="str">
        <f t="shared" si="6"/>
        <v>0000000</v>
      </c>
      <c r="H58" s="29" t="s">
        <v>16</v>
      </c>
      <c r="I58" s="30" t="str">
        <f t="shared" si="7"/>
        <v>64287</v>
      </c>
      <c r="J58" s="28" t="s">
        <v>493</v>
      </c>
      <c r="K58" s="16">
        <v>4511869</v>
      </c>
      <c r="L58" s="15">
        <v>38693</v>
      </c>
    </row>
    <row r="59" spans="1:12" x14ac:dyDescent="0.2">
      <c r="A59" s="2" t="s">
        <v>453</v>
      </c>
      <c r="B59" s="14" t="s">
        <v>286</v>
      </c>
      <c r="C59" s="14">
        <v>1</v>
      </c>
      <c r="D59" s="29" t="s">
        <v>75</v>
      </c>
      <c r="E59" s="30" t="str">
        <f t="shared" ref="E59:E79" si="8">MID($D59,1,2)</f>
        <v>19</v>
      </c>
      <c r="F59" s="30" t="str">
        <f t="shared" ref="F59:F79" si="9">MID($D59,3,5)</f>
        <v>64444</v>
      </c>
      <c r="G59" s="30" t="str">
        <f t="shared" ref="G59:G79" si="10">MID($D59,8,7)</f>
        <v>0000000</v>
      </c>
      <c r="H59" s="29" t="s">
        <v>16</v>
      </c>
      <c r="I59" s="30" t="str">
        <f t="shared" si="7"/>
        <v>64444</v>
      </c>
      <c r="J59" s="28" t="s">
        <v>76</v>
      </c>
      <c r="K59" s="16">
        <v>391052</v>
      </c>
      <c r="L59" s="15">
        <v>21900</v>
      </c>
    </row>
    <row r="60" spans="1:12" x14ac:dyDescent="0.2">
      <c r="A60" s="2" t="s">
        <v>453</v>
      </c>
      <c r="B60" s="14" t="s">
        <v>286</v>
      </c>
      <c r="C60" s="14">
        <v>1</v>
      </c>
      <c r="D60" s="29" t="s">
        <v>77</v>
      </c>
      <c r="E60" s="30" t="str">
        <f t="shared" si="8"/>
        <v>19</v>
      </c>
      <c r="F60" s="30" t="str">
        <f t="shared" si="9"/>
        <v>64451</v>
      </c>
      <c r="G60" s="30" t="str">
        <f t="shared" si="10"/>
        <v>0000000</v>
      </c>
      <c r="H60" s="29" t="s">
        <v>16</v>
      </c>
      <c r="I60" s="30" t="str">
        <f t="shared" si="7"/>
        <v>64451</v>
      </c>
      <c r="J60" s="28" t="s">
        <v>78</v>
      </c>
      <c r="K60" s="16">
        <v>4797248</v>
      </c>
      <c r="L60" s="15">
        <v>814378</v>
      </c>
    </row>
    <row r="61" spans="1:12" x14ac:dyDescent="0.2">
      <c r="A61" s="2" t="s">
        <v>453</v>
      </c>
      <c r="B61" s="14" t="s">
        <v>286</v>
      </c>
      <c r="C61" s="14">
        <v>1</v>
      </c>
      <c r="D61" s="29" t="s">
        <v>79</v>
      </c>
      <c r="E61" s="30" t="str">
        <f t="shared" si="8"/>
        <v>19</v>
      </c>
      <c r="F61" s="30" t="str">
        <f t="shared" si="9"/>
        <v>64535</v>
      </c>
      <c r="G61" s="30" t="str">
        <f t="shared" si="10"/>
        <v>0000000</v>
      </c>
      <c r="H61" s="29" t="s">
        <v>16</v>
      </c>
      <c r="I61" s="30" t="str">
        <f t="shared" si="7"/>
        <v>64535</v>
      </c>
      <c r="J61" s="28" t="s">
        <v>80</v>
      </c>
      <c r="K61" s="16">
        <v>288151</v>
      </c>
      <c r="L61" s="15">
        <v>34927</v>
      </c>
    </row>
    <row r="62" spans="1:12" x14ac:dyDescent="0.2">
      <c r="A62" s="2" t="s">
        <v>453</v>
      </c>
      <c r="B62" s="14" t="s">
        <v>286</v>
      </c>
      <c r="C62" s="14">
        <v>1</v>
      </c>
      <c r="D62" s="29" t="s">
        <v>325</v>
      </c>
      <c r="E62" s="30" t="str">
        <f t="shared" si="8"/>
        <v>19</v>
      </c>
      <c r="F62" s="30" t="str">
        <f t="shared" si="9"/>
        <v>64576</v>
      </c>
      <c r="G62" s="30" t="str">
        <f t="shared" si="10"/>
        <v>0000000</v>
      </c>
      <c r="H62" s="29" t="s">
        <v>16</v>
      </c>
      <c r="I62" s="30" t="str">
        <f t="shared" si="7"/>
        <v>64576</v>
      </c>
      <c r="J62" s="28" t="s">
        <v>326</v>
      </c>
      <c r="K62" s="16">
        <v>595255</v>
      </c>
      <c r="L62" s="15">
        <v>102105</v>
      </c>
    </row>
    <row r="63" spans="1:12" x14ac:dyDescent="0.2">
      <c r="A63" s="2" t="s">
        <v>453</v>
      </c>
      <c r="B63" s="14" t="s">
        <v>286</v>
      </c>
      <c r="C63" s="14">
        <v>1</v>
      </c>
      <c r="D63" s="29" t="s">
        <v>81</v>
      </c>
      <c r="E63" s="30" t="str">
        <f t="shared" si="8"/>
        <v>19</v>
      </c>
      <c r="F63" s="30" t="str">
        <f t="shared" si="9"/>
        <v>64642</v>
      </c>
      <c r="G63" s="30" t="str">
        <f t="shared" si="10"/>
        <v>0000000</v>
      </c>
      <c r="H63" s="29" t="s">
        <v>16</v>
      </c>
      <c r="I63" s="30" t="str">
        <f t="shared" si="7"/>
        <v>64642</v>
      </c>
      <c r="J63" s="28" t="s">
        <v>82</v>
      </c>
      <c r="K63" s="16">
        <v>797185</v>
      </c>
      <c r="L63" s="15">
        <v>23057</v>
      </c>
    </row>
    <row r="64" spans="1:12" x14ac:dyDescent="0.2">
      <c r="A64" s="2" t="s">
        <v>453</v>
      </c>
      <c r="B64" s="14" t="s">
        <v>286</v>
      </c>
      <c r="C64" s="14">
        <v>1</v>
      </c>
      <c r="D64" s="29" t="s">
        <v>391</v>
      </c>
      <c r="E64" s="30" t="str">
        <f t="shared" si="8"/>
        <v>19</v>
      </c>
      <c r="F64" s="30" t="str">
        <f t="shared" si="9"/>
        <v>64717</v>
      </c>
      <c r="G64" s="30" t="str">
        <f t="shared" si="10"/>
        <v>0000000</v>
      </c>
      <c r="H64" s="29" t="s">
        <v>16</v>
      </c>
      <c r="I64" s="30" t="str">
        <f t="shared" si="7"/>
        <v>64717</v>
      </c>
      <c r="J64" s="28" t="s">
        <v>392</v>
      </c>
      <c r="K64" s="16">
        <v>570244</v>
      </c>
      <c r="L64" s="15">
        <v>76577</v>
      </c>
    </row>
    <row r="65" spans="1:12" x14ac:dyDescent="0.2">
      <c r="A65" s="2" t="s">
        <v>453</v>
      </c>
      <c r="B65" s="14" t="s">
        <v>286</v>
      </c>
      <c r="C65" s="14">
        <v>1</v>
      </c>
      <c r="D65" s="29" t="s">
        <v>83</v>
      </c>
      <c r="E65" s="30" t="str">
        <f t="shared" si="8"/>
        <v>19</v>
      </c>
      <c r="F65" s="30" t="str">
        <f t="shared" si="9"/>
        <v>64725</v>
      </c>
      <c r="G65" s="30" t="str">
        <f t="shared" si="10"/>
        <v>0000000</v>
      </c>
      <c r="H65" s="29" t="s">
        <v>16</v>
      </c>
      <c r="I65" s="30" t="str">
        <f t="shared" si="7"/>
        <v>64725</v>
      </c>
      <c r="J65" s="28" t="s">
        <v>84</v>
      </c>
      <c r="K65" s="16">
        <v>28528003</v>
      </c>
      <c r="L65" s="15">
        <v>1020274</v>
      </c>
    </row>
    <row r="66" spans="1:12" x14ac:dyDescent="0.2">
      <c r="A66" s="2" t="s">
        <v>453</v>
      </c>
      <c r="B66" s="14" t="s">
        <v>286</v>
      </c>
      <c r="C66" s="14">
        <v>1</v>
      </c>
      <c r="D66" s="29" t="s">
        <v>496</v>
      </c>
      <c r="E66" s="30" t="str">
        <f t="shared" si="8"/>
        <v>19</v>
      </c>
      <c r="F66" s="30" t="str">
        <f t="shared" si="9"/>
        <v>64774</v>
      </c>
      <c r="G66" s="30" t="str">
        <f t="shared" si="10"/>
        <v>0000000</v>
      </c>
      <c r="H66" s="29" t="s">
        <v>16</v>
      </c>
      <c r="I66" s="30" t="str">
        <f t="shared" si="7"/>
        <v>64774</v>
      </c>
      <c r="J66" s="28" t="s">
        <v>497</v>
      </c>
      <c r="K66" s="16">
        <v>5588229</v>
      </c>
      <c r="L66" s="15">
        <v>4341120</v>
      </c>
    </row>
    <row r="67" spans="1:12" x14ac:dyDescent="0.2">
      <c r="A67" s="2" t="s">
        <v>453</v>
      </c>
      <c r="B67" s="14" t="s">
        <v>286</v>
      </c>
      <c r="C67" s="14">
        <v>1</v>
      </c>
      <c r="D67" s="29" t="s">
        <v>85</v>
      </c>
      <c r="E67" s="30" t="str">
        <f t="shared" si="8"/>
        <v>19</v>
      </c>
      <c r="F67" s="30" t="str">
        <f t="shared" si="9"/>
        <v>64832</v>
      </c>
      <c r="G67" s="30" t="str">
        <f t="shared" si="10"/>
        <v>0000000</v>
      </c>
      <c r="H67" s="29" t="s">
        <v>16</v>
      </c>
      <c r="I67" s="30" t="str">
        <f t="shared" si="7"/>
        <v>64832</v>
      </c>
      <c r="J67" s="28" t="s">
        <v>86</v>
      </c>
      <c r="K67" s="16">
        <v>903026</v>
      </c>
      <c r="L67" s="15">
        <v>98016</v>
      </c>
    </row>
    <row r="68" spans="1:12" x14ac:dyDescent="0.2">
      <c r="A68" s="2" t="s">
        <v>453</v>
      </c>
      <c r="B68" s="14" t="s">
        <v>286</v>
      </c>
      <c r="C68" s="14">
        <v>1</v>
      </c>
      <c r="D68" s="29" t="s">
        <v>393</v>
      </c>
      <c r="E68" s="30" t="str">
        <f t="shared" si="8"/>
        <v>19</v>
      </c>
      <c r="F68" s="30" t="str">
        <f t="shared" si="9"/>
        <v>64964</v>
      </c>
      <c r="G68" s="30" t="str">
        <f t="shared" si="10"/>
        <v>0000000</v>
      </c>
      <c r="H68" s="29" t="s">
        <v>16</v>
      </c>
      <c r="I68" s="30" t="str">
        <f t="shared" si="7"/>
        <v>64964</v>
      </c>
      <c r="J68" s="28" t="s">
        <v>394</v>
      </c>
      <c r="K68" s="16">
        <v>310086</v>
      </c>
      <c r="L68" s="15">
        <v>29522</v>
      </c>
    </row>
    <row r="69" spans="1:12" x14ac:dyDescent="0.2">
      <c r="A69" s="2" t="s">
        <v>453</v>
      </c>
      <c r="B69" s="14" t="s">
        <v>286</v>
      </c>
      <c r="C69" s="14">
        <v>1</v>
      </c>
      <c r="D69" s="29" t="s">
        <v>87</v>
      </c>
      <c r="E69" s="30" t="str">
        <f t="shared" si="8"/>
        <v>19</v>
      </c>
      <c r="F69" s="30" t="str">
        <f t="shared" si="9"/>
        <v>64980</v>
      </c>
      <c r="G69" s="30" t="str">
        <f t="shared" si="10"/>
        <v>0000000</v>
      </c>
      <c r="H69" s="29" t="s">
        <v>16</v>
      </c>
      <c r="I69" s="30" t="str">
        <f t="shared" si="7"/>
        <v>64980</v>
      </c>
      <c r="J69" s="28" t="s">
        <v>88</v>
      </c>
      <c r="K69" s="16">
        <v>1125792</v>
      </c>
      <c r="L69" s="15">
        <v>247566</v>
      </c>
    </row>
    <row r="70" spans="1:12" x14ac:dyDescent="0.2">
      <c r="A70" s="2" t="s">
        <v>453</v>
      </c>
      <c r="B70" s="14" t="s">
        <v>286</v>
      </c>
      <c r="C70" s="14">
        <v>1</v>
      </c>
      <c r="D70" s="29" t="s">
        <v>395</v>
      </c>
      <c r="E70" s="30" t="str">
        <f t="shared" si="8"/>
        <v>19</v>
      </c>
      <c r="F70" s="30" t="str">
        <f t="shared" si="9"/>
        <v>65052</v>
      </c>
      <c r="G70" s="30" t="str">
        <f t="shared" si="10"/>
        <v>0000000</v>
      </c>
      <c r="H70" s="29" t="s">
        <v>16</v>
      </c>
      <c r="I70" s="30" t="str">
        <f t="shared" si="7"/>
        <v>65052</v>
      </c>
      <c r="J70" s="28" t="s">
        <v>396</v>
      </c>
      <c r="K70" s="16">
        <v>834673</v>
      </c>
      <c r="L70" s="15">
        <v>32605</v>
      </c>
    </row>
    <row r="71" spans="1:12" x14ac:dyDescent="0.2">
      <c r="A71" s="2" t="s">
        <v>453</v>
      </c>
      <c r="B71" s="14" t="s">
        <v>286</v>
      </c>
      <c r="C71" s="14">
        <v>1</v>
      </c>
      <c r="D71" s="29" t="s">
        <v>89</v>
      </c>
      <c r="E71" s="30" t="str">
        <f t="shared" si="8"/>
        <v>19</v>
      </c>
      <c r="F71" s="30" t="str">
        <f t="shared" si="9"/>
        <v>65060</v>
      </c>
      <c r="G71" s="30" t="str">
        <f t="shared" si="10"/>
        <v>0000000</v>
      </c>
      <c r="H71" s="29" t="s">
        <v>16</v>
      </c>
      <c r="I71" s="30" t="str">
        <f t="shared" ref="I71:I102" si="11">IF(H71="N/A",$F$2:$F$196,"C"&amp;$H$2:$H$196)</f>
        <v>65060</v>
      </c>
      <c r="J71" s="28" t="s">
        <v>90</v>
      </c>
      <c r="K71" s="16">
        <v>2083976</v>
      </c>
      <c r="L71" s="15">
        <v>174881</v>
      </c>
    </row>
    <row r="72" spans="1:12" x14ac:dyDescent="0.2">
      <c r="A72" s="2" t="s">
        <v>453</v>
      </c>
      <c r="B72" s="14" t="s">
        <v>286</v>
      </c>
      <c r="C72" s="14">
        <v>1</v>
      </c>
      <c r="D72" s="29" t="s">
        <v>91</v>
      </c>
      <c r="E72" s="30" t="str">
        <f t="shared" si="8"/>
        <v>19</v>
      </c>
      <c r="F72" s="30" t="str">
        <f t="shared" si="9"/>
        <v>65136</v>
      </c>
      <c r="G72" s="30" t="str">
        <f t="shared" si="10"/>
        <v>0000000</v>
      </c>
      <c r="H72" s="29" t="s">
        <v>16</v>
      </c>
      <c r="I72" s="30" t="str">
        <f t="shared" si="11"/>
        <v>65136</v>
      </c>
      <c r="J72" s="28" t="s">
        <v>92</v>
      </c>
      <c r="K72" s="16">
        <v>2020349</v>
      </c>
      <c r="L72" s="15">
        <v>295861</v>
      </c>
    </row>
    <row r="73" spans="1:12" x14ac:dyDescent="0.2">
      <c r="A73" s="2" t="s">
        <v>453</v>
      </c>
      <c r="B73" s="14" t="s">
        <v>286</v>
      </c>
      <c r="C73" s="14">
        <v>1</v>
      </c>
      <c r="D73" s="29" t="s">
        <v>494</v>
      </c>
      <c r="E73" s="30" t="str">
        <f>MID($D73,1,2)</f>
        <v>19</v>
      </c>
      <c r="F73" s="30" t="str">
        <f>MID($D73,3,5)</f>
        <v>73437</v>
      </c>
      <c r="G73" s="30" t="str">
        <f>MID($D73,8,7)</f>
        <v>0000000</v>
      </c>
      <c r="H73" s="29" t="s">
        <v>16</v>
      </c>
      <c r="I73" s="30" t="str">
        <f t="shared" si="11"/>
        <v>73437</v>
      </c>
      <c r="J73" s="5" t="s">
        <v>495</v>
      </c>
      <c r="K73" s="40">
        <v>13847184</v>
      </c>
      <c r="L73" s="41">
        <v>6785452</v>
      </c>
    </row>
    <row r="74" spans="1:12" x14ac:dyDescent="0.2">
      <c r="A74" s="2" t="s">
        <v>453</v>
      </c>
      <c r="B74" s="14" t="s">
        <v>286</v>
      </c>
      <c r="C74" s="14">
        <v>1</v>
      </c>
      <c r="D74" s="29" t="s">
        <v>93</v>
      </c>
      <c r="E74" s="30" t="str">
        <f t="shared" si="8"/>
        <v>19</v>
      </c>
      <c r="F74" s="30" t="str">
        <f t="shared" si="9"/>
        <v>73445</v>
      </c>
      <c r="G74" s="30" t="str">
        <f t="shared" si="10"/>
        <v>0000000</v>
      </c>
      <c r="H74" s="29" t="s">
        <v>16</v>
      </c>
      <c r="I74" s="30" t="str">
        <f t="shared" si="11"/>
        <v>73445</v>
      </c>
      <c r="J74" s="28" t="s">
        <v>94</v>
      </c>
      <c r="K74" s="16">
        <v>4828522</v>
      </c>
      <c r="L74" s="15">
        <v>659763</v>
      </c>
    </row>
    <row r="75" spans="1:12" x14ac:dyDescent="0.2">
      <c r="A75" s="2" t="s">
        <v>453</v>
      </c>
      <c r="B75" s="14" t="s">
        <v>286</v>
      </c>
      <c r="C75" s="14">
        <v>1</v>
      </c>
      <c r="D75" s="29" t="s">
        <v>490</v>
      </c>
      <c r="E75" s="30" t="str">
        <f t="shared" si="8"/>
        <v>19</v>
      </c>
      <c r="F75" s="30" t="str">
        <f t="shared" si="9"/>
        <v>75309</v>
      </c>
      <c r="G75" s="30" t="str">
        <f t="shared" si="10"/>
        <v>0000000</v>
      </c>
      <c r="H75" s="29" t="s">
        <v>16</v>
      </c>
      <c r="I75" s="30" t="str">
        <f t="shared" si="11"/>
        <v>75309</v>
      </c>
      <c r="J75" s="28" t="s">
        <v>491</v>
      </c>
      <c r="K75" s="16">
        <v>207353</v>
      </c>
      <c r="L75" s="15">
        <v>53416</v>
      </c>
    </row>
    <row r="76" spans="1:12" x14ac:dyDescent="0.2">
      <c r="A76" s="2" t="s">
        <v>453</v>
      </c>
      <c r="B76" s="14" t="s">
        <v>286</v>
      </c>
      <c r="C76" s="14">
        <v>1</v>
      </c>
      <c r="D76" s="29" t="s">
        <v>566</v>
      </c>
      <c r="E76" s="30" t="str">
        <f>MID($D76,1,2)</f>
        <v>19</v>
      </c>
      <c r="F76" s="30" t="str">
        <f>MID($D76,3,5)</f>
        <v>75333</v>
      </c>
      <c r="G76" s="30" t="str">
        <f>MID($D76,8,7)</f>
        <v>0000000</v>
      </c>
      <c r="H76" s="29" t="s">
        <v>16</v>
      </c>
      <c r="I76" s="30" t="str">
        <f t="shared" si="11"/>
        <v>75333</v>
      </c>
      <c r="J76" s="5" t="s">
        <v>567</v>
      </c>
      <c r="K76" s="40">
        <v>133367</v>
      </c>
      <c r="L76" s="41">
        <v>62581</v>
      </c>
    </row>
    <row r="77" spans="1:12" x14ac:dyDescent="0.2">
      <c r="A77" s="2" t="s">
        <v>453</v>
      </c>
      <c r="B77" s="14" t="s">
        <v>286</v>
      </c>
      <c r="C77" s="14">
        <v>1</v>
      </c>
      <c r="D77" s="29" t="s">
        <v>498</v>
      </c>
      <c r="E77" s="30" t="str">
        <f t="shared" si="8"/>
        <v>19</v>
      </c>
      <c r="F77" s="30" t="str">
        <f t="shared" si="9"/>
        <v>64733</v>
      </c>
      <c r="G77" s="30" t="str">
        <f t="shared" si="10"/>
        <v>0101659</v>
      </c>
      <c r="H77" s="29" t="s">
        <v>504</v>
      </c>
      <c r="I77" s="30" t="str">
        <f t="shared" si="11"/>
        <v>C0570</v>
      </c>
      <c r="J77" s="28" t="s">
        <v>501</v>
      </c>
      <c r="K77" s="16">
        <v>77135</v>
      </c>
      <c r="L77" s="15">
        <v>41451</v>
      </c>
    </row>
    <row r="78" spans="1:12" x14ac:dyDescent="0.2">
      <c r="A78" s="2" t="s">
        <v>453</v>
      </c>
      <c r="B78" s="14" t="s">
        <v>286</v>
      </c>
      <c r="C78" s="14">
        <v>1</v>
      </c>
      <c r="D78" s="29" t="s">
        <v>499</v>
      </c>
      <c r="E78" s="30" t="str">
        <f t="shared" si="8"/>
        <v>19</v>
      </c>
      <c r="F78" s="30" t="str">
        <f t="shared" si="9"/>
        <v>64634</v>
      </c>
      <c r="G78" s="30" t="str">
        <f t="shared" si="10"/>
        <v>0101667</v>
      </c>
      <c r="H78" s="29" t="s">
        <v>505</v>
      </c>
      <c r="I78" s="30" t="str">
        <f t="shared" si="11"/>
        <v>C0582</v>
      </c>
      <c r="J78" s="28" t="s">
        <v>502</v>
      </c>
      <c r="K78" s="16">
        <v>118488</v>
      </c>
      <c r="L78" s="15">
        <v>486</v>
      </c>
    </row>
    <row r="79" spans="1:12" x14ac:dyDescent="0.2">
      <c r="A79" s="2" t="s">
        <v>453</v>
      </c>
      <c r="B79" s="14" t="s">
        <v>286</v>
      </c>
      <c r="C79" s="14">
        <v>1</v>
      </c>
      <c r="D79" s="29" t="s">
        <v>500</v>
      </c>
      <c r="E79" s="30" t="str">
        <f t="shared" si="8"/>
        <v>19</v>
      </c>
      <c r="F79" s="30" t="str">
        <f t="shared" si="9"/>
        <v>64634</v>
      </c>
      <c r="G79" s="30" t="str">
        <f t="shared" si="10"/>
        <v>0116822</v>
      </c>
      <c r="H79" s="29" t="s">
        <v>506</v>
      </c>
      <c r="I79" s="30" t="str">
        <f t="shared" si="11"/>
        <v>C0977</v>
      </c>
      <c r="J79" s="28" t="s">
        <v>503</v>
      </c>
      <c r="K79" s="16">
        <v>56341</v>
      </c>
      <c r="L79" s="15">
        <v>24887</v>
      </c>
    </row>
    <row r="80" spans="1:12" x14ac:dyDescent="0.2">
      <c r="A80" s="2" t="s">
        <v>453</v>
      </c>
      <c r="B80" s="14" t="s">
        <v>286</v>
      </c>
      <c r="C80" s="14">
        <v>1</v>
      </c>
      <c r="D80" s="29" t="s">
        <v>343</v>
      </c>
      <c r="E80" s="30" t="str">
        <f t="shared" ref="E80:E98" si="12">MID($D80,1,2)</f>
        <v>19</v>
      </c>
      <c r="F80" s="30" t="str">
        <f t="shared" ref="F80:F98" si="13">MID($D80,3,5)</f>
        <v>75309</v>
      </c>
      <c r="G80" s="30" t="str">
        <f t="shared" ref="G80:G98" si="14">MID($D80,8,7)</f>
        <v>0134619</v>
      </c>
      <c r="H80" s="29" t="s">
        <v>344</v>
      </c>
      <c r="I80" s="30" t="str">
        <f t="shared" si="11"/>
        <v>C1836</v>
      </c>
      <c r="J80" s="28" t="s">
        <v>345</v>
      </c>
      <c r="K80" s="16">
        <v>23101</v>
      </c>
      <c r="L80" s="15">
        <v>184</v>
      </c>
    </row>
    <row r="81" spans="1:12" x14ac:dyDescent="0.2">
      <c r="A81" s="2" t="s">
        <v>453</v>
      </c>
      <c r="B81" s="14" t="s">
        <v>286</v>
      </c>
      <c r="C81" s="14">
        <v>1</v>
      </c>
      <c r="D81" s="29" t="s">
        <v>346</v>
      </c>
      <c r="E81" s="30" t="str">
        <f t="shared" si="12"/>
        <v>19</v>
      </c>
      <c r="F81" s="30" t="str">
        <f t="shared" si="13"/>
        <v>75309</v>
      </c>
      <c r="G81" s="30" t="str">
        <f t="shared" si="14"/>
        <v>0136531</v>
      </c>
      <c r="H81" s="29" t="s">
        <v>347</v>
      </c>
      <c r="I81" s="30" t="str">
        <f t="shared" si="11"/>
        <v>C1902</v>
      </c>
      <c r="J81" s="28" t="s">
        <v>348</v>
      </c>
      <c r="K81" s="16">
        <v>35071</v>
      </c>
      <c r="L81" s="15">
        <v>4833</v>
      </c>
    </row>
    <row r="82" spans="1:12" x14ac:dyDescent="0.2">
      <c r="A82" s="2" t="s">
        <v>453</v>
      </c>
      <c r="B82" s="14" t="s">
        <v>286</v>
      </c>
      <c r="C82" s="14">
        <v>1</v>
      </c>
      <c r="D82" s="29" t="s">
        <v>349</v>
      </c>
      <c r="E82" s="30" t="str">
        <f t="shared" si="12"/>
        <v>19</v>
      </c>
      <c r="F82" s="30" t="str">
        <f t="shared" si="13"/>
        <v>75309</v>
      </c>
      <c r="G82" s="30" t="str">
        <f t="shared" si="14"/>
        <v>0138297</v>
      </c>
      <c r="H82" s="29" t="s">
        <v>350</v>
      </c>
      <c r="I82" s="30" t="str">
        <f t="shared" si="11"/>
        <v>C2003</v>
      </c>
      <c r="J82" s="28" t="s">
        <v>351</v>
      </c>
      <c r="K82" s="16">
        <v>27803</v>
      </c>
      <c r="L82" s="15">
        <v>3991</v>
      </c>
    </row>
    <row r="83" spans="1:12" x14ac:dyDescent="0.2">
      <c r="A83" s="2" t="s">
        <v>95</v>
      </c>
      <c r="B83" s="14" t="s">
        <v>287</v>
      </c>
      <c r="C83" s="14">
        <v>1</v>
      </c>
      <c r="D83" s="29" t="s">
        <v>397</v>
      </c>
      <c r="E83" s="30" t="str">
        <f t="shared" si="12"/>
        <v>20</v>
      </c>
      <c r="F83" s="30" t="str">
        <f t="shared" si="13"/>
        <v>65243</v>
      </c>
      <c r="G83" s="30" t="str">
        <f t="shared" si="14"/>
        <v>0100016</v>
      </c>
      <c r="H83" s="29" t="s">
        <v>398</v>
      </c>
      <c r="I83" s="30" t="str">
        <f t="shared" si="11"/>
        <v>C0507</v>
      </c>
      <c r="J83" s="28" t="s">
        <v>399</v>
      </c>
      <c r="K83" s="16">
        <v>49885</v>
      </c>
      <c r="L83" s="15">
        <v>13555</v>
      </c>
    </row>
    <row r="84" spans="1:12" x14ac:dyDescent="0.2">
      <c r="A84" s="2" t="s">
        <v>97</v>
      </c>
      <c r="B84" s="14" t="s">
        <v>288</v>
      </c>
      <c r="C84" s="14">
        <v>53</v>
      </c>
      <c r="D84" s="29" t="s">
        <v>99</v>
      </c>
      <c r="E84" s="30" t="str">
        <f t="shared" si="12"/>
        <v>21</v>
      </c>
      <c r="F84" s="30" t="str">
        <f t="shared" si="13"/>
        <v>65417</v>
      </c>
      <c r="G84" s="30" t="str">
        <f t="shared" si="14"/>
        <v>0000000</v>
      </c>
      <c r="H84" s="29" t="s">
        <v>16</v>
      </c>
      <c r="I84" s="30" t="str">
        <f t="shared" si="11"/>
        <v>65417</v>
      </c>
      <c r="J84" s="28" t="s">
        <v>100</v>
      </c>
      <c r="K84" s="16">
        <v>724323</v>
      </c>
      <c r="L84" s="15">
        <v>98018</v>
      </c>
    </row>
    <row r="85" spans="1:12" x14ac:dyDescent="0.2">
      <c r="A85" s="2" t="s">
        <v>97</v>
      </c>
      <c r="B85" s="14" t="s">
        <v>288</v>
      </c>
      <c r="C85" s="14">
        <v>53</v>
      </c>
      <c r="D85" s="29" t="s">
        <v>361</v>
      </c>
      <c r="E85" s="30" t="str">
        <f t="shared" si="12"/>
        <v>21</v>
      </c>
      <c r="F85" s="30" t="str">
        <f t="shared" si="13"/>
        <v>75002</v>
      </c>
      <c r="G85" s="30" t="str">
        <f t="shared" si="14"/>
        <v>0000000</v>
      </c>
      <c r="H85" s="29" t="s">
        <v>16</v>
      </c>
      <c r="I85" s="30" t="str">
        <f t="shared" si="11"/>
        <v>75002</v>
      </c>
      <c r="J85" s="28" t="s">
        <v>362</v>
      </c>
      <c r="K85" s="16">
        <v>62707</v>
      </c>
      <c r="L85" s="15">
        <v>7569</v>
      </c>
    </row>
    <row r="86" spans="1:12" x14ac:dyDescent="0.2">
      <c r="A86" s="2" t="s">
        <v>97</v>
      </c>
      <c r="B86" s="14" t="s">
        <v>288</v>
      </c>
      <c r="C86" s="14">
        <v>53</v>
      </c>
      <c r="D86" s="29" t="s">
        <v>507</v>
      </c>
      <c r="E86" s="30" t="str">
        <f>MID($D86,1,2)</f>
        <v>21</v>
      </c>
      <c r="F86" s="30" t="str">
        <f>MID($D86,3,5)</f>
        <v>65474</v>
      </c>
      <c r="G86" s="30" t="str">
        <f>MID($D86,8,7)</f>
        <v>0000000</v>
      </c>
      <c r="H86" s="29" t="s">
        <v>16</v>
      </c>
      <c r="I86" s="30" t="str">
        <f t="shared" si="11"/>
        <v>65474</v>
      </c>
      <c r="J86" s="5" t="s">
        <v>509</v>
      </c>
      <c r="K86" s="40">
        <v>113648</v>
      </c>
      <c r="L86" s="41">
        <v>73687</v>
      </c>
    </row>
    <row r="87" spans="1:12" x14ac:dyDescent="0.2">
      <c r="A87" s="2" t="s">
        <v>97</v>
      </c>
      <c r="B87" s="14" t="s">
        <v>288</v>
      </c>
      <c r="C87" s="14">
        <v>53</v>
      </c>
      <c r="D87" s="29" t="s">
        <v>508</v>
      </c>
      <c r="E87" s="30" t="str">
        <f>MID($D87,1,2)</f>
        <v>21</v>
      </c>
      <c r="F87" s="30" t="str">
        <f>MID($D87,3,5)</f>
        <v>65482</v>
      </c>
      <c r="G87" s="30" t="str">
        <f>MID($D87,8,7)</f>
        <v>0000000</v>
      </c>
      <c r="H87" s="29" t="s">
        <v>16</v>
      </c>
      <c r="I87" s="30" t="str">
        <f t="shared" si="11"/>
        <v>65482</v>
      </c>
      <c r="J87" s="5" t="s">
        <v>510</v>
      </c>
      <c r="K87" s="40">
        <v>122780</v>
      </c>
      <c r="L87" s="41">
        <v>75677</v>
      </c>
    </row>
    <row r="88" spans="1:12" x14ac:dyDescent="0.2">
      <c r="A88" s="2" t="s">
        <v>101</v>
      </c>
      <c r="B88" s="14" t="s">
        <v>289</v>
      </c>
      <c r="C88" s="14">
        <v>31</v>
      </c>
      <c r="D88" s="29" t="s">
        <v>103</v>
      </c>
      <c r="E88" s="30" t="str">
        <f t="shared" si="12"/>
        <v>23</v>
      </c>
      <c r="F88" s="30" t="str">
        <f t="shared" si="13"/>
        <v>65623</v>
      </c>
      <c r="G88" s="30" t="str">
        <f t="shared" si="14"/>
        <v>2330363</v>
      </c>
      <c r="H88" s="29" t="s">
        <v>104</v>
      </c>
      <c r="I88" s="30" t="str">
        <f t="shared" si="11"/>
        <v>C0166</v>
      </c>
      <c r="J88" s="28" t="s">
        <v>105</v>
      </c>
      <c r="K88" s="16">
        <v>33443</v>
      </c>
      <c r="L88" s="15">
        <v>1065</v>
      </c>
    </row>
    <row r="89" spans="1:12" x14ac:dyDescent="0.2">
      <c r="A89" s="2" t="s">
        <v>101</v>
      </c>
      <c r="B89" s="14" t="s">
        <v>289</v>
      </c>
      <c r="C89" s="14">
        <v>31</v>
      </c>
      <c r="D89" s="29" t="s">
        <v>511</v>
      </c>
      <c r="E89" s="30" t="str">
        <f t="shared" si="12"/>
        <v>23</v>
      </c>
      <c r="F89" s="30" t="str">
        <f t="shared" si="13"/>
        <v>65615</v>
      </c>
      <c r="G89" s="30" t="str">
        <f t="shared" si="14"/>
        <v>6117386</v>
      </c>
      <c r="H89" s="29" t="s">
        <v>513</v>
      </c>
      <c r="I89" s="30" t="str">
        <f t="shared" si="11"/>
        <v>C0276</v>
      </c>
      <c r="J89" s="28" t="s">
        <v>512</v>
      </c>
      <c r="K89" s="16">
        <v>17882</v>
      </c>
      <c r="L89" s="15">
        <v>8524</v>
      </c>
    </row>
    <row r="90" spans="1:12" x14ac:dyDescent="0.2">
      <c r="A90" s="2" t="s">
        <v>101</v>
      </c>
      <c r="B90" s="14" t="s">
        <v>289</v>
      </c>
      <c r="C90" s="14">
        <v>31</v>
      </c>
      <c r="D90" s="29" t="s">
        <v>400</v>
      </c>
      <c r="E90" s="30" t="str">
        <f t="shared" si="12"/>
        <v>23</v>
      </c>
      <c r="F90" s="30" t="str">
        <f t="shared" si="13"/>
        <v>65623</v>
      </c>
      <c r="G90" s="30" t="str">
        <f t="shared" si="14"/>
        <v>0125658</v>
      </c>
      <c r="H90" s="29" t="s">
        <v>401</v>
      </c>
      <c r="I90" s="30" t="str">
        <f t="shared" si="11"/>
        <v>C1373</v>
      </c>
      <c r="J90" s="28" t="s">
        <v>402</v>
      </c>
      <c r="K90" s="16">
        <v>35688</v>
      </c>
      <c r="L90" s="15">
        <v>17348</v>
      </c>
    </row>
    <row r="91" spans="1:12" x14ac:dyDescent="0.2">
      <c r="A91" s="2" t="s">
        <v>106</v>
      </c>
      <c r="B91" s="14" t="s">
        <v>290</v>
      </c>
      <c r="C91" s="14">
        <v>1</v>
      </c>
      <c r="D91" s="29" t="s">
        <v>403</v>
      </c>
      <c r="E91" s="30" t="str">
        <f t="shared" si="12"/>
        <v>24</v>
      </c>
      <c r="F91" s="30" t="str">
        <f t="shared" si="13"/>
        <v>75366</v>
      </c>
      <c r="G91" s="30" t="str">
        <f t="shared" si="14"/>
        <v>0000000</v>
      </c>
      <c r="H91" s="29" t="s">
        <v>16</v>
      </c>
      <c r="I91" s="30" t="str">
        <f t="shared" si="11"/>
        <v>75366</v>
      </c>
      <c r="J91" s="28" t="s">
        <v>404</v>
      </c>
      <c r="K91" s="16">
        <v>1090287</v>
      </c>
      <c r="L91" s="15">
        <v>8697</v>
      </c>
    </row>
    <row r="92" spans="1:12" x14ac:dyDescent="0.2">
      <c r="A92" s="2" t="s">
        <v>108</v>
      </c>
      <c r="B92" s="14" t="s">
        <v>291</v>
      </c>
      <c r="C92" s="14">
        <v>2</v>
      </c>
      <c r="D92" s="29" t="s">
        <v>110</v>
      </c>
      <c r="E92" s="30" t="str">
        <f t="shared" si="12"/>
        <v>27</v>
      </c>
      <c r="F92" s="30" t="str">
        <f t="shared" si="13"/>
        <v>66050</v>
      </c>
      <c r="G92" s="30" t="str">
        <f t="shared" si="14"/>
        <v>0000000</v>
      </c>
      <c r="H92" s="29" t="s">
        <v>16</v>
      </c>
      <c r="I92" s="30" t="str">
        <f t="shared" si="11"/>
        <v>66050</v>
      </c>
      <c r="J92" s="28" t="s">
        <v>111</v>
      </c>
      <c r="K92" s="16">
        <v>967603</v>
      </c>
      <c r="L92" s="15">
        <v>136199</v>
      </c>
    </row>
    <row r="93" spans="1:12" x14ac:dyDescent="0.2">
      <c r="A93" s="2" t="s">
        <v>108</v>
      </c>
      <c r="B93" s="14" t="s">
        <v>291</v>
      </c>
      <c r="C93" s="14">
        <v>2</v>
      </c>
      <c r="D93" s="29" t="s">
        <v>112</v>
      </c>
      <c r="E93" s="30" t="str">
        <f t="shared" si="12"/>
        <v>27</v>
      </c>
      <c r="F93" s="30" t="str">
        <f t="shared" si="13"/>
        <v>66159</v>
      </c>
      <c r="G93" s="30" t="str">
        <f t="shared" si="14"/>
        <v>0000000</v>
      </c>
      <c r="H93" s="29" t="s">
        <v>16</v>
      </c>
      <c r="I93" s="30" t="str">
        <f t="shared" si="11"/>
        <v>66159</v>
      </c>
      <c r="J93" s="28" t="s">
        <v>113</v>
      </c>
      <c r="K93" s="16">
        <v>4275013</v>
      </c>
      <c r="L93" s="15">
        <v>83001</v>
      </c>
    </row>
    <row r="94" spans="1:12" x14ac:dyDescent="0.2">
      <c r="A94" s="2" t="s">
        <v>108</v>
      </c>
      <c r="B94" s="14" t="s">
        <v>291</v>
      </c>
      <c r="C94" s="14">
        <v>2</v>
      </c>
      <c r="D94" s="29" t="s">
        <v>514</v>
      </c>
      <c r="E94" s="30" t="str">
        <f t="shared" si="12"/>
        <v>27</v>
      </c>
      <c r="F94" s="30" t="str">
        <f t="shared" si="13"/>
        <v>66225</v>
      </c>
      <c r="G94" s="30" t="str">
        <f t="shared" si="14"/>
        <v>0000000</v>
      </c>
      <c r="H94" s="29" t="s">
        <v>16</v>
      </c>
      <c r="I94" s="30" t="str">
        <f t="shared" si="11"/>
        <v>66225</v>
      </c>
      <c r="J94" s="28" t="s">
        <v>516</v>
      </c>
      <c r="K94" s="16">
        <v>59797</v>
      </c>
      <c r="L94" s="15">
        <v>13183</v>
      </c>
    </row>
    <row r="95" spans="1:12" x14ac:dyDescent="0.2">
      <c r="A95" s="2" t="s">
        <v>108</v>
      </c>
      <c r="B95" s="14" t="s">
        <v>291</v>
      </c>
      <c r="C95" s="14">
        <v>2</v>
      </c>
      <c r="D95" s="29" t="s">
        <v>515</v>
      </c>
      <c r="E95" s="30" t="str">
        <f t="shared" si="12"/>
        <v>27</v>
      </c>
      <c r="F95" s="30" t="str">
        <f t="shared" si="13"/>
        <v>66233</v>
      </c>
      <c r="G95" s="30" t="str">
        <f t="shared" si="14"/>
        <v>0000000</v>
      </c>
      <c r="H95" s="29" t="s">
        <v>16</v>
      </c>
      <c r="I95" s="30" t="str">
        <f t="shared" si="11"/>
        <v>66233</v>
      </c>
      <c r="J95" s="28" t="s">
        <v>517</v>
      </c>
      <c r="K95" s="16">
        <v>49953</v>
      </c>
      <c r="L95" s="15">
        <v>9499</v>
      </c>
    </row>
    <row r="96" spans="1:12" x14ac:dyDescent="0.2">
      <c r="A96" s="2" t="s">
        <v>108</v>
      </c>
      <c r="B96" s="14" t="s">
        <v>291</v>
      </c>
      <c r="C96" s="14">
        <v>2</v>
      </c>
      <c r="D96" s="29" t="s">
        <v>518</v>
      </c>
      <c r="E96" s="30" t="str">
        <f>MID($D96,1,2)</f>
        <v>27</v>
      </c>
      <c r="F96" s="30" t="str">
        <f>MID($D96,3,5)</f>
        <v>73825</v>
      </c>
      <c r="G96" s="30" t="str">
        <f>MID($D96,8,7)</f>
        <v>0000000</v>
      </c>
      <c r="H96" s="29" t="s">
        <v>16</v>
      </c>
      <c r="I96" s="30" t="str">
        <f t="shared" si="11"/>
        <v>73825</v>
      </c>
      <c r="J96" s="5" t="s">
        <v>519</v>
      </c>
      <c r="K96" s="40">
        <v>1052365</v>
      </c>
      <c r="L96" s="41">
        <v>133107</v>
      </c>
    </row>
    <row r="97" spans="1:12" x14ac:dyDescent="0.2">
      <c r="A97" s="2" t="s">
        <v>108</v>
      </c>
      <c r="B97" s="14" t="s">
        <v>291</v>
      </c>
      <c r="C97" s="14">
        <v>2</v>
      </c>
      <c r="D97" s="29" t="s">
        <v>405</v>
      </c>
      <c r="E97" s="30" t="str">
        <f t="shared" si="12"/>
        <v>27</v>
      </c>
      <c r="F97" s="30" t="str">
        <f t="shared" si="13"/>
        <v>10272</v>
      </c>
      <c r="G97" s="30" t="str">
        <f t="shared" si="14"/>
        <v>0112177</v>
      </c>
      <c r="H97" s="29" t="s">
        <v>406</v>
      </c>
      <c r="I97" s="30" t="str">
        <f t="shared" si="11"/>
        <v>C0799</v>
      </c>
      <c r="J97" s="28" t="s">
        <v>407</v>
      </c>
      <c r="K97" s="16">
        <v>31638</v>
      </c>
      <c r="L97" s="15">
        <v>7910</v>
      </c>
    </row>
    <row r="98" spans="1:12" x14ac:dyDescent="0.2">
      <c r="A98" s="2" t="s">
        <v>114</v>
      </c>
      <c r="B98" s="14" t="s">
        <v>292</v>
      </c>
      <c r="C98" s="14">
        <v>1</v>
      </c>
      <c r="D98" s="29" t="s">
        <v>408</v>
      </c>
      <c r="E98" s="30" t="str">
        <f t="shared" si="12"/>
        <v>29</v>
      </c>
      <c r="F98" s="30" t="str">
        <f t="shared" si="13"/>
        <v>66415</v>
      </c>
      <c r="G98" s="30" t="str">
        <f t="shared" si="14"/>
        <v>0000000</v>
      </c>
      <c r="H98" s="29" t="s">
        <v>16</v>
      </c>
      <c r="I98" s="30" t="str">
        <f t="shared" si="11"/>
        <v>66415</v>
      </c>
      <c r="J98" s="28" t="s">
        <v>409</v>
      </c>
      <c r="K98" s="16">
        <v>143024</v>
      </c>
      <c r="L98" s="15">
        <v>29445</v>
      </c>
    </row>
    <row r="99" spans="1:12" x14ac:dyDescent="0.2">
      <c r="A99" s="2" t="s">
        <v>116</v>
      </c>
      <c r="B99" s="14" t="s">
        <v>293</v>
      </c>
      <c r="C99" s="14">
        <v>4</v>
      </c>
      <c r="D99" s="29" t="s">
        <v>522</v>
      </c>
      <c r="E99" s="30" t="str">
        <f>MID($D99,1,2)</f>
        <v>30</v>
      </c>
      <c r="F99" s="30" t="str">
        <f>MID($D99,3,5)</f>
        <v>64766</v>
      </c>
      <c r="G99" s="30" t="str">
        <f>MID($D99,8,7)</f>
        <v>0000000</v>
      </c>
      <c r="H99" s="29" t="s">
        <v>16</v>
      </c>
      <c r="I99" s="30" t="str">
        <f t="shared" si="11"/>
        <v>64766</v>
      </c>
      <c r="J99" s="5" t="s">
        <v>523</v>
      </c>
      <c r="K99" s="40">
        <v>327994</v>
      </c>
      <c r="L99" s="41">
        <v>94935</v>
      </c>
    </row>
    <row r="100" spans="1:12" x14ac:dyDescent="0.2">
      <c r="A100" s="2" t="s">
        <v>116</v>
      </c>
      <c r="B100" s="14" t="s">
        <v>293</v>
      </c>
      <c r="C100" s="14">
        <v>4</v>
      </c>
      <c r="D100" s="29" t="s">
        <v>118</v>
      </c>
      <c r="E100" s="30" t="str">
        <f t="shared" ref="E100:E118" si="15">MID($D100,1,2)</f>
        <v>30</v>
      </c>
      <c r="F100" s="30" t="str">
        <f t="shared" ref="F100:F118" si="16">MID($D100,3,5)</f>
        <v>66480</v>
      </c>
      <c r="G100" s="30" t="str">
        <f t="shared" ref="G100:G118" si="17">MID($D100,8,7)</f>
        <v>0000000</v>
      </c>
      <c r="H100" s="29" t="s">
        <v>16</v>
      </c>
      <c r="I100" s="30" t="str">
        <f t="shared" si="11"/>
        <v>66480</v>
      </c>
      <c r="J100" s="28" t="s">
        <v>119</v>
      </c>
      <c r="K100" s="16">
        <v>321397</v>
      </c>
      <c r="L100" s="15">
        <v>10070</v>
      </c>
    </row>
    <row r="101" spans="1:12" x14ac:dyDescent="0.2">
      <c r="A101" s="2" t="s">
        <v>116</v>
      </c>
      <c r="B101" s="14" t="s">
        <v>293</v>
      </c>
      <c r="C101" s="14">
        <v>4</v>
      </c>
      <c r="D101" s="29" t="s">
        <v>120</v>
      </c>
      <c r="E101" s="30" t="str">
        <f t="shared" si="15"/>
        <v>30</v>
      </c>
      <c r="F101" s="30" t="str">
        <f t="shared" si="16"/>
        <v>66498</v>
      </c>
      <c r="G101" s="30" t="str">
        <f t="shared" si="17"/>
        <v>0000000</v>
      </c>
      <c r="H101" s="29" t="s">
        <v>16</v>
      </c>
      <c r="I101" s="30" t="str">
        <f t="shared" si="11"/>
        <v>66498</v>
      </c>
      <c r="J101" s="28" t="s">
        <v>121</v>
      </c>
      <c r="K101" s="16">
        <v>447241</v>
      </c>
      <c r="L101" s="15">
        <v>32431</v>
      </c>
    </row>
    <row r="102" spans="1:12" x14ac:dyDescent="0.2">
      <c r="A102" s="2" t="s">
        <v>116</v>
      </c>
      <c r="B102" s="14" t="s">
        <v>293</v>
      </c>
      <c r="C102" s="14">
        <v>4</v>
      </c>
      <c r="D102" s="29" t="s">
        <v>122</v>
      </c>
      <c r="E102" s="30" t="str">
        <f t="shared" si="15"/>
        <v>30</v>
      </c>
      <c r="F102" s="30" t="str">
        <f t="shared" si="16"/>
        <v>66522</v>
      </c>
      <c r="G102" s="30" t="str">
        <f t="shared" si="17"/>
        <v>0000000</v>
      </c>
      <c r="H102" s="29" t="s">
        <v>16</v>
      </c>
      <c r="I102" s="30" t="str">
        <f t="shared" si="11"/>
        <v>66522</v>
      </c>
      <c r="J102" s="28" t="s">
        <v>123</v>
      </c>
      <c r="K102" s="16">
        <v>14944755</v>
      </c>
      <c r="L102" s="15">
        <v>525602</v>
      </c>
    </row>
    <row r="103" spans="1:12" x14ac:dyDescent="0.2">
      <c r="A103" s="2" t="s">
        <v>116</v>
      </c>
      <c r="B103" s="14" t="s">
        <v>293</v>
      </c>
      <c r="C103" s="14">
        <v>4</v>
      </c>
      <c r="D103" s="29" t="s">
        <v>520</v>
      </c>
      <c r="E103" s="30" t="str">
        <f t="shared" si="15"/>
        <v>30</v>
      </c>
      <c r="F103" s="30" t="str">
        <f t="shared" si="16"/>
        <v>66563</v>
      </c>
      <c r="G103" s="30" t="str">
        <f t="shared" si="17"/>
        <v>0000000</v>
      </c>
      <c r="H103" s="29" t="s">
        <v>16</v>
      </c>
      <c r="I103" s="30" t="str">
        <f t="shared" ref="I103:I134" si="18">IF(H103="N/A",$F$2:$F$196,"C"&amp;$H$2:$H$196)</f>
        <v>66563</v>
      </c>
      <c r="J103" s="28" t="s">
        <v>521</v>
      </c>
      <c r="K103" s="16">
        <v>1170345</v>
      </c>
      <c r="L103" s="15">
        <v>69507</v>
      </c>
    </row>
    <row r="104" spans="1:12" x14ac:dyDescent="0.2">
      <c r="A104" s="2" t="s">
        <v>116</v>
      </c>
      <c r="B104" s="14" t="s">
        <v>293</v>
      </c>
      <c r="C104" s="14">
        <v>4</v>
      </c>
      <c r="D104" s="29" t="s">
        <v>410</v>
      </c>
      <c r="E104" s="30" t="str">
        <f t="shared" si="15"/>
        <v>30</v>
      </c>
      <c r="F104" s="30" t="str">
        <f t="shared" si="16"/>
        <v>66597</v>
      </c>
      <c r="G104" s="30" t="str">
        <f t="shared" si="17"/>
        <v>0000000</v>
      </c>
      <c r="H104" s="29" t="s">
        <v>16</v>
      </c>
      <c r="I104" s="30" t="str">
        <f t="shared" si="18"/>
        <v>66597</v>
      </c>
      <c r="J104" s="28" t="s">
        <v>411</v>
      </c>
      <c r="K104" s="16">
        <v>3653572</v>
      </c>
      <c r="L104" s="15">
        <v>7792</v>
      </c>
    </row>
    <row r="105" spans="1:12" x14ac:dyDescent="0.2">
      <c r="A105" s="2" t="s">
        <v>116</v>
      </c>
      <c r="B105" s="14" t="s">
        <v>293</v>
      </c>
      <c r="C105" s="14">
        <v>4</v>
      </c>
      <c r="D105" s="29" t="s">
        <v>124</v>
      </c>
      <c r="E105" s="30" t="str">
        <f t="shared" si="15"/>
        <v>30</v>
      </c>
      <c r="F105" s="30" t="str">
        <f t="shared" si="16"/>
        <v>66613</v>
      </c>
      <c r="G105" s="30" t="str">
        <f t="shared" si="17"/>
        <v>0000000</v>
      </c>
      <c r="H105" s="29" t="s">
        <v>16</v>
      </c>
      <c r="I105" s="30" t="str">
        <f t="shared" si="18"/>
        <v>66613</v>
      </c>
      <c r="J105" s="28" t="s">
        <v>125</v>
      </c>
      <c r="K105" s="16">
        <v>1467755</v>
      </c>
      <c r="L105" s="15">
        <v>196813</v>
      </c>
    </row>
    <row r="106" spans="1:12" x14ac:dyDescent="0.2">
      <c r="A106" s="2" t="s">
        <v>116</v>
      </c>
      <c r="B106" s="14" t="s">
        <v>293</v>
      </c>
      <c r="C106" s="14">
        <v>4</v>
      </c>
      <c r="D106" s="29" t="s">
        <v>412</v>
      </c>
      <c r="E106" s="30" t="str">
        <f t="shared" si="15"/>
        <v>30</v>
      </c>
      <c r="F106" s="30" t="str">
        <f t="shared" si="16"/>
        <v>66746</v>
      </c>
      <c r="G106" s="30" t="str">
        <f t="shared" si="17"/>
        <v>0000000</v>
      </c>
      <c r="H106" s="29" t="s">
        <v>16</v>
      </c>
      <c r="I106" s="30" t="str">
        <f t="shared" si="18"/>
        <v>66746</v>
      </c>
      <c r="J106" s="28" t="s">
        <v>413</v>
      </c>
      <c r="K106" s="16">
        <v>2622312</v>
      </c>
      <c r="L106" s="15">
        <v>161174</v>
      </c>
    </row>
    <row r="107" spans="1:12" x14ac:dyDescent="0.2">
      <c r="A107" s="2" t="s">
        <v>126</v>
      </c>
      <c r="B107" s="14" t="s">
        <v>294</v>
      </c>
      <c r="C107" s="14">
        <v>4</v>
      </c>
      <c r="D107" s="29" t="s">
        <v>331</v>
      </c>
      <c r="E107" s="30" t="str">
        <f t="shared" si="15"/>
        <v>31</v>
      </c>
      <c r="F107" s="30" t="str">
        <f t="shared" si="16"/>
        <v>66845</v>
      </c>
      <c r="G107" s="30" t="str">
        <f t="shared" si="17"/>
        <v>0000000</v>
      </c>
      <c r="H107" s="29" t="s">
        <v>16</v>
      </c>
      <c r="I107" s="30" t="str">
        <f t="shared" si="18"/>
        <v>66845</v>
      </c>
      <c r="J107" s="28" t="s">
        <v>332</v>
      </c>
      <c r="K107" s="16">
        <v>126297</v>
      </c>
      <c r="L107" s="15">
        <v>54681</v>
      </c>
    </row>
    <row r="108" spans="1:12" x14ac:dyDescent="0.2">
      <c r="A108" s="2" t="s">
        <v>126</v>
      </c>
      <c r="B108" s="14" t="s">
        <v>294</v>
      </c>
      <c r="C108" s="14">
        <v>4</v>
      </c>
      <c r="D108" s="29" t="s">
        <v>414</v>
      </c>
      <c r="E108" s="30" t="str">
        <f t="shared" si="15"/>
        <v>31</v>
      </c>
      <c r="F108" s="30" t="str">
        <f t="shared" si="16"/>
        <v>66928</v>
      </c>
      <c r="G108" s="30" t="str">
        <f t="shared" si="17"/>
        <v>0000000</v>
      </c>
      <c r="H108" s="29" t="s">
        <v>16</v>
      </c>
      <c r="I108" s="30" t="str">
        <f t="shared" si="18"/>
        <v>66928</v>
      </c>
      <c r="J108" s="28" t="s">
        <v>415</v>
      </c>
      <c r="K108" s="16">
        <v>783767</v>
      </c>
      <c r="L108" s="15">
        <v>302283</v>
      </c>
    </row>
    <row r="109" spans="1:12" x14ac:dyDescent="0.2">
      <c r="A109" s="2" t="s">
        <v>128</v>
      </c>
      <c r="B109" s="14" t="s">
        <v>295</v>
      </c>
      <c r="C109" s="14">
        <v>11</v>
      </c>
      <c r="D109" s="29" t="s">
        <v>129</v>
      </c>
      <c r="E109" s="30" t="str">
        <f t="shared" si="15"/>
        <v>33</v>
      </c>
      <c r="F109" s="30" t="str">
        <f t="shared" si="16"/>
        <v>10330</v>
      </c>
      <c r="G109" s="30" t="str">
        <f t="shared" si="17"/>
        <v>0000000</v>
      </c>
      <c r="H109" s="29" t="s">
        <v>16</v>
      </c>
      <c r="I109" s="30" t="str">
        <f t="shared" si="18"/>
        <v>10330</v>
      </c>
      <c r="J109" s="28" t="s">
        <v>131</v>
      </c>
      <c r="K109" s="16">
        <v>2354666</v>
      </c>
      <c r="L109" s="15">
        <v>69955</v>
      </c>
    </row>
    <row r="110" spans="1:12" x14ac:dyDescent="0.2">
      <c r="A110" s="2" t="s">
        <v>128</v>
      </c>
      <c r="B110" s="14" t="s">
        <v>295</v>
      </c>
      <c r="C110" s="14">
        <v>11</v>
      </c>
      <c r="D110" s="29" t="s">
        <v>363</v>
      </c>
      <c r="E110" s="30" t="str">
        <f t="shared" si="15"/>
        <v>33</v>
      </c>
      <c r="F110" s="30" t="str">
        <f t="shared" si="16"/>
        <v>66985</v>
      </c>
      <c r="G110" s="30" t="str">
        <f t="shared" si="17"/>
        <v>0000000</v>
      </c>
      <c r="H110" s="29" t="s">
        <v>16</v>
      </c>
      <c r="I110" s="30" t="str">
        <f t="shared" si="18"/>
        <v>66985</v>
      </c>
      <c r="J110" s="28" t="s">
        <v>364</v>
      </c>
      <c r="K110" s="16">
        <v>2105993</v>
      </c>
      <c r="L110" s="15">
        <v>304334</v>
      </c>
    </row>
    <row r="111" spans="1:12" x14ac:dyDescent="0.2">
      <c r="A111" s="2" t="s">
        <v>128</v>
      </c>
      <c r="B111" s="14" t="s">
        <v>295</v>
      </c>
      <c r="C111" s="14">
        <v>11</v>
      </c>
      <c r="D111" s="29" t="s">
        <v>132</v>
      </c>
      <c r="E111" s="30" t="str">
        <f t="shared" si="15"/>
        <v>33</v>
      </c>
      <c r="F111" s="30" t="str">
        <f t="shared" si="16"/>
        <v>67033</v>
      </c>
      <c r="G111" s="30" t="str">
        <f t="shared" si="17"/>
        <v>0000000</v>
      </c>
      <c r="H111" s="29" t="s">
        <v>16</v>
      </c>
      <c r="I111" s="30" t="str">
        <f t="shared" si="18"/>
        <v>67033</v>
      </c>
      <c r="J111" s="28" t="s">
        <v>133</v>
      </c>
      <c r="K111" s="16">
        <v>8325525</v>
      </c>
      <c r="L111" s="15">
        <v>736409</v>
      </c>
    </row>
    <row r="112" spans="1:12" x14ac:dyDescent="0.2">
      <c r="A112" s="2" t="s">
        <v>128</v>
      </c>
      <c r="B112" s="14" t="s">
        <v>295</v>
      </c>
      <c r="C112" s="14">
        <v>11</v>
      </c>
      <c r="D112" s="29" t="s">
        <v>524</v>
      </c>
      <c r="E112" s="30" t="str">
        <f t="shared" si="15"/>
        <v>33</v>
      </c>
      <c r="F112" s="30" t="str">
        <f t="shared" si="16"/>
        <v>67041</v>
      </c>
      <c r="G112" s="30" t="str">
        <f t="shared" si="17"/>
        <v>0000000</v>
      </c>
      <c r="H112" s="29" t="s">
        <v>16</v>
      </c>
      <c r="I112" s="30" t="str">
        <f t="shared" si="18"/>
        <v>67041</v>
      </c>
      <c r="J112" s="28" t="s">
        <v>525</v>
      </c>
      <c r="K112" s="16">
        <v>31688</v>
      </c>
      <c r="L112" s="15">
        <v>7922</v>
      </c>
    </row>
    <row r="113" spans="1:12" x14ac:dyDescent="0.2">
      <c r="A113" s="2" t="s">
        <v>128</v>
      </c>
      <c r="B113" s="14" t="s">
        <v>295</v>
      </c>
      <c r="C113" s="14">
        <v>11</v>
      </c>
      <c r="D113" s="29" t="s">
        <v>134</v>
      </c>
      <c r="E113" s="30" t="str">
        <f t="shared" si="15"/>
        <v>33</v>
      </c>
      <c r="F113" s="30" t="str">
        <f t="shared" si="16"/>
        <v>67215</v>
      </c>
      <c r="G113" s="30" t="str">
        <f t="shared" si="17"/>
        <v>0000000</v>
      </c>
      <c r="H113" s="29" t="s">
        <v>16</v>
      </c>
      <c r="I113" s="30" t="str">
        <f t="shared" si="18"/>
        <v>67215</v>
      </c>
      <c r="J113" s="28" t="s">
        <v>135</v>
      </c>
      <c r="K113" s="16">
        <v>9833400</v>
      </c>
      <c r="L113" s="15">
        <v>1733468</v>
      </c>
    </row>
    <row r="114" spans="1:12" x14ac:dyDescent="0.2">
      <c r="A114" s="2" t="s">
        <v>128</v>
      </c>
      <c r="B114" s="14" t="s">
        <v>295</v>
      </c>
      <c r="C114" s="14">
        <v>11</v>
      </c>
      <c r="D114" s="29" t="s">
        <v>136</v>
      </c>
      <c r="E114" s="30" t="str">
        <f t="shared" si="15"/>
        <v>33</v>
      </c>
      <c r="F114" s="30" t="str">
        <f t="shared" si="16"/>
        <v>67231</v>
      </c>
      <c r="G114" s="30" t="str">
        <f t="shared" si="17"/>
        <v>0000000</v>
      </c>
      <c r="H114" s="29" t="s">
        <v>16</v>
      </c>
      <c r="I114" s="30" t="str">
        <f t="shared" si="18"/>
        <v>67231</v>
      </c>
      <c r="J114" s="28" t="s">
        <v>137</v>
      </c>
      <c r="K114" s="16">
        <v>716817</v>
      </c>
      <c r="L114" s="15">
        <v>139592</v>
      </c>
    </row>
    <row r="115" spans="1:12" x14ac:dyDescent="0.2">
      <c r="A115" s="2" t="s">
        <v>128</v>
      </c>
      <c r="B115" s="14" t="s">
        <v>295</v>
      </c>
      <c r="C115" s="14">
        <v>11</v>
      </c>
      <c r="D115" s="29" t="s">
        <v>138</v>
      </c>
      <c r="E115" s="30" t="str">
        <f t="shared" si="15"/>
        <v>33</v>
      </c>
      <c r="F115" s="30" t="str">
        <f t="shared" si="16"/>
        <v>10330</v>
      </c>
      <c r="G115" s="30" t="str">
        <f t="shared" si="17"/>
        <v>0125385</v>
      </c>
      <c r="H115" s="29" t="s">
        <v>139</v>
      </c>
      <c r="I115" s="30" t="str">
        <f t="shared" si="18"/>
        <v>C1369</v>
      </c>
      <c r="J115" s="28" t="s">
        <v>140</v>
      </c>
      <c r="K115" s="16">
        <v>231486</v>
      </c>
      <c r="L115" s="15">
        <v>2844</v>
      </c>
    </row>
    <row r="116" spans="1:12" x14ac:dyDescent="0.2">
      <c r="A116" s="2" t="s">
        <v>141</v>
      </c>
      <c r="B116" s="14" t="s">
        <v>296</v>
      </c>
      <c r="C116" s="14">
        <v>52</v>
      </c>
      <c r="D116" s="29" t="s">
        <v>143</v>
      </c>
      <c r="E116" s="30" t="str">
        <f t="shared" si="15"/>
        <v>34</v>
      </c>
      <c r="F116" s="30" t="str">
        <f t="shared" si="16"/>
        <v>67314</v>
      </c>
      <c r="G116" s="30" t="str">
        <f t="shared" si="17"/>
        <v>0000000</v>
      </c>
      <c r="H116" s="29" t="s">
        <v>16</v>
      </c>
      <c r="I116" s="30" t="str">
        <f t="shared" si="18"/>
        <v>67314</v>
      </c>
      <c r="J116" s="28" t="s">
        <v>144</v>
      </c>
      <c r="K116" s="16">
        <v>18074647</v>
      </c>
      <c r="L116" s="15">
        <v>1827136</v>
      </c>
    </row>
    <row r="117" spans="1:12" x14ac:dyDescent="0.2">
      <c r="A117" s="2" t="s">
        <v>141</v>
      </c>
      <c r="B117" s="14" t="s">
        <v>296</v>
      </c>
      <c r="C117" s="14">
        <v>52</v>
      </c>
      <c r="D117" s="29" t="s">
        <v>145</v>
      </c>
      <c r="E117" s="30" t="str">
        <f t="shared" si="15"/>
        <v>34</v>
      </c>
      <c r="F117" s="30" t="str">
        <f t="shared" si="16"/>
        <v>67413</v>
      </c>
      <c r="G117" s="30" t="str">
        <f t="shared" si="17"/>
        <v>0000000</v>
      </c>
      <c r="H117" s="29" t="s">
        <v>16</v>
      </c>
      <c r="I117" s="30" t="str">
        <f t="shared" si="18"/>
        <v>67413</v>
      </c>
      <c r="J117" s="28" t="s">
        <v>146</v>
      </c>
      <c r="K117" s="16">
        <v>374550</v>
      </c>
      <c r="L117" s="15">
        <v>104601</v>
      </c>
    </row>
    <row r="118" spans="1:12" x14ac:dyDescent="0.2">
      <c r="A118" s="2" t="s">
        <v>141</v>
      </c>
      <c r="B118" s="14" t="s">
        <v>296</v>
      </c>
      <c r="C118" s="14">
        <v>52</v>
      </c>
      <c r="D118" s="29" t="s">
        <v>147</v>
      </c>
      <c r="E118" s="30" t="str">
        <f t="shared" si="15"/>
        <v>34</v>
      </c>
      <c r="F118" s="30" t="str">
        <f t="shared" si="16"/>
        <v>67439</v>
      </c>
      <c r="G118" s="30" t="str">
        <f t="shared" si="17"/>
        <v>0000000</v>
      </c>
      <c r="H118" s="29" t="s">
        <v>16</v>
      </c>
      <c r="I118" s="30" t="str">
        <f t="shared" si="18"/>
        <v>67439</v>
      </c>
      <c r="J118" s="28" t="s">
        <v>148</v>
      </c>
      <c r="K118" s="16">
        <v>20776347</v>
      </c>
      <c r="L118" s="15">
        <v>1590558</v>
      </c>
    </row>
    <row r="119" spans="1:12" x14ac:dyDescent="0.2">
      <c r="A119" s="2" t="s">
        <v>150</v>
      </c>
      <c r="B119" s="14" t="s">
        <v>297</v>
      </c>
      <c r="C119" s="14">
        <v>4</v>
      </c>
      <c r="D119" s="29" t="s">
        <v>416</v>
      </c>
      <c r="E119" s="30" t="str">
        <f t="shared" ref="E119:E132" si="19">MID($D119,1,2)</f>
        <v>36</v>
      </c>
      <c r="F119" s="30" t="str">
        <f t="shared" ref="F119:F132" si="20">MID($D119,3,5)</f>
        <v>10363</v>
      </c>
      <c r="G119" s="30" t="str">
        <f t="shared" ref="G119:G132" si="21">MID($D119,8,7)</f>
        <v>0000000</v>
      </c>
      <c r="H119" s="29" t="s">
        <v>16</v>
      </c>
      <c r="I119" s="30" t="str">
        <f t="shared" si="18"/>
        <v>10363</v>
      </c>
      <c r="J119" s="28" t="s">
        <v>417</v>
      </c>
      <c r="K119" s="16">
        <v>2655043</v>
      </c>
      <c r="L119" s="15">
        <v>598271</v>
      </c>
    </row>
    <row r="120" spans="1:12" x14ac:dyDescent="0.2">
      <c r="A120" s="2" t="s">
        <v>150</v>
      </c>
      <c r="B120" s="14" t="s">
        <v>297</v>
      </c>
      <c r="C120" s="14">
        <v>4</v>
      </c>
      <c r="D120" s="29" t="s">
        <v>152</v>
      </c>
      <c r="E120" s="30" t="str">
        <f t="shared" si="19"/>
        <v>36</v>
      </c>
      <c r="F120" s="30" t="str">
        <f t="shared" si="20"/>
        <v>67595</v>
      </c>
      <c r="G120" s="30" t="str">
        <f t="shared" si="21"/>
        <v>0000000</v>
      </c>
      <c r="H120" s="29" t="s">
        <v>16</v>
      </c>
      <c r="I120" s="30" t="str">
        <f t="shared" si="18"/>
        <v>67595</v>
      </c>
      <c r="J120" s="28" t="s">
        <v>153</v>
      </c>
      <c r="K120" s="16">
        <v>605093</v>
      </c>
      <c r="L120" s="15">
        <v>54180</v>
      </c>
    </row>
    <row r="121" spans="1:12" x14ac:dyDescent="0.2">
      <c r="A121" s="2" t="s">
        <v>150</v>
      </c>
      <c r="B121" s="14" t="s">
        <v>297</v>
      </c>
      <c r="C121" s="14">
        <v>4</v>
      </c>
      <c r="D121" s="29" t="s">
        <v>526</v>
      </c>
      <c r="E121" s="30" t="str">
        <f t="shared" si="19"/>
        <v>36</v>
      </c>
      <c r="F121" s="30" t="str">
        <f t="shared" si="20"/>
        <v>67652</v>
      </c>
      <c r="G121" s="30" t="str">
        <f t="shared" si="21"/>
        <v>0000000</v>
      </c>
      <c r="H121" s="29" t="s">
        <v>16</v>
      </c>
      <c r="I121" s="30" t="str">
        <f t="shared" si="18"/>
        <v>67652</v>
      </c>
      <c r="J121" s="28" t="s">
        <v>527</v>
      </c>
      <c r="K121" s="16">
        <v>4846905</v>
      </c>
      <c r="L121" s="15">
        <v>234048</v>
      </c>
    </row>
    <row r="122" spans="1:12" x14ac:dyDescent="0.2">
      <c r="A122" s="2" t="s">
        <v>150</v>
      </c>
      <c r="B122" s="14" t="s">
        <v>297</v>
      </c>
      <c r="C122" s="14">
        <v>4</v>
      </c>
      <c r="D122" s="29" t="s">
        <v>154</v>
      </c>
      <c r="E122" s="30" t="str">
        <f t="shared" si="19"/>
        <v>36</v>
      </c>
      <c r="F122" s="30" t="str">
        <f t="shared" si="20"/>
        <v>67868</v>
      </c>
      <c r="G122" s="30" t="str">
        <f t="shared" si="21"/>
        <v>0000000</v>
      </c>
      <c r="H122" s="29" t="s">
        <v>16</v>
      </c>
      <c r="I122" s="30" t="str">
        <f t="shared" si="18"/>
        <v>67868</v>
      </c>
      <c r="J122" s="28" t="s">
        <v>155</v>
      </c>
      <c r="K122" s="16">
        <v>1119503</v>
      </c>
      <c r="L122" s="15">
        <v>235472</v>
      </c>
    </row>
    <row r="123" spans="1:12" x14ac:dyDescent="0.2">
      <c r="A123" s="2" t="s">
        <v>156</v>
      </c>
      <c r="B123" s="14" t="s">
        <v>298</v>
      </c>
      <c r="C123" s="14">
        <v>2</v>
      </c>
      <c r="D123" s="29" t="s">
        <v>528</v>
      </c>
      <c r="E123" s="30" t="str">
        <f t="shared" si="19"/>
        <v>37</v>
      </c>
      <c r="F123" s="30" t="str">
        <f t="shared" si="20"/>
        <v>68056</v>
      </c>
      <c r="G123" s="30" t="str">
        <f t="shared" si="21"/>
        <v>0000000</v>
      </c>
      <c r="H123" s="29" t="s">
        <v>16</v>
      </c>
      <c r="I123" s="30" t="str">
        <f t="shared" si="18"/>
        <v>68056</v>
      </c>
      <c r="J123" s="28" t="s">
        <v>531</v>
      </c>
      <c r="K123" s="16">
        <v>245053</v>
      </c>
      <c r="L123" s="15">
        <v>56393</v>
      </c>
    </row>
    <row r="124" spans="1:12" x14ac:dyDescent="0.2">
      <c r="A124" s="2" t="s">
        <v>156</v>
      </c>
      <c r="B124" s="14" t="s">
        <v>298</v>
      </c>
      <c r="C124" s="14">
        <v>2</v>
      </c>
      <c r="D124" s="29" t="s">
        <v>529</v>
      </c>
      <c r="E124" s="30" t="str">
        <f t="shared" si="19"/>
        <v>37</v>
      </c>
      <c r="F124" s="30" t="str">
        <f t="shared" si="20"/>
        <v>68114</v>
      </c>
      <c r="G124" s="30" t="str">
        <f t="shared" si="21"/>
        <v>0000000</v>
      </c>
      <c r="H124" s="29" t="s">
        <v>16</v>
      </c>
      <c r="I124" s="30" t="str">
        <f t="shared" si="18"/>
        <v>68114</v>
      </c>
      <c r="J124" s="28" t="s">
        <v>532</v>
      </c>
      <c r="K124" s="16">
        <v>1272193</v>
      </c>
      <c r="L124" s="15">
        <v>49511</v>
      </c>
    </row>
    <row r="125" spans="1:12" x14ac:dyDescent="0.2">
      <c r="A125" s="2" t="s">
        <v>156</v>
      </c>
      <c r="B125" s="14" t="s">
        <v>298</v>
      </c>
      <c r="C125" s="14">
        <v>2</v>
      </c>
      <c r="D125" s="29" t="s">
        <v>530</v>
      </c>
      <c r="E125" s="30" t="str">
        <f t="shared" si="19"/>
        <v>37</v>
      </c>
      <c r="F125" s="30" t="str">
        <f t="shared" si="20"/>
        <v>68163</v>
      </c>
      <c r="G125" s="30" t="str">
        <f t="shared" si="21"/>
        <v>0000000</v>
      </c>
      <c r="H125" s="29" t="s">
        <v>16</v>
      </c>
      <c r="I125" s="30" t="str">
        <f t="shared" si="18"/>
        <v>68163</v>
      </c>
      <c r="J125" s="28" t="s">
        <v>533</v>
      </c>
      <c r="K125" s="16">
        <v>45572</v>
      </c>
      <c r="L125" s="15">
        <v>33473</v>
      </c>
    </row>
    <row r="126" spans="1:12" x14ac:dyDescent="0.2">
      <c r="A126" s="2" t="s">
        <v>156</v>
      </c>
      <c r="B126" s="14" t="s">
        <v>298</v>
      </c>
      <c r="C126" s="14">
        <v>2</v>
      </c>
      <c r="D126" s="29" t="s">
        <v>418</v>
      </c>
      <c r="E126" s="30" t="str">
        <f t="shared" si="19"/>
        <v>37</v>
      </c>
      <c r="F126" s="30" t="str">
        <f t="shared" si="20"/>
        <v>68221</v>
      </c>
      <c r="G126" s="30" t="str">
        <f t="shared" si="21"/>
        <v>0000000</v>
      </c>
      <c r="H126" s="29" t="s">
        <v>16</v>
      </c>
      <c r="I126" s="30" t="str">
        <f t="shared" si="18"/>
        <v>68221</v>
      </c>
      <c r="J126" s="28" t="s">
        <v>419</v>
      </c>
      <c r="K126" s="16">
        <v>1630496</v>
      </c>
      <c r="L126" s="15">
        <v>389219</v>
      </c>
    </row>
    <row r="127" spans="1:12" x14ac:dyDescent="0.2">
      <c r="A127" s="2" t="s">
        <v>156</v>
      </c>
      <c r="B127" s="14" t="s">
        <v>298</v>
      </c>
      <c r="C127" s="14">
        <v>2</v>
      </c>
      <c r="D127" s="29" t="s">
        <v>158</v>
      </c>
      <c r="E127" s="30" t="str">
        <f t="shared" si="19"/>
        <v>37</v>
      </c>
      <c r="F127" s="30" t="str">
        <f t="shared" si="20"/>
        <v>68296</v>
      </c>
      <c r="G127" s="30" t="str">
        <f t="shared" si="21"/>
        <v>0000000</v>
      </c>
      <c r="H127" s="29" t="s">
        <v>16</v>
      </c>
      <c r="I127" s="30" t="str">
        <f t="shared" si="18"/>
        <v>68296</v>
      </c>
      <c r="J127" s="28" t="s">
        <v>159</v>
      </c>
      <c r="K127" s="16">
        <v>2290993</v>
      </c>
      <c r="L127" s="15">
        <v>102648</v>
      </c>
    </row>
    <row r="128" spans="1:12" x14ac:dyDescent="0.2">
      <c r="A128" s="2" t="s">
        <v>156</v>
      </c>
      <c r="B128" s="14" t="s">
        <v>298</v>
      </c>
      <c r="C128" s="14">
        <v>2</v>
      </c>
      <c r="D128" s="29" t="s">
        <v>160</v>
      </c>
      <c r="E128" s="30" t="str">
        <f t="shared" si="19"/>
        <v>37</v>
      </c>
      <c r="F128" s="30" t="str">
        <f t="shared" si="20"/>
        <v>68304</v>
      </c>
      <c r="G128" s="30" t="str">
        <f t="shared" si="21"/>
        <v>0000000</v>
      </c>
      <c r="H128" s="29" t="s">
        <v>16</v>
      </c>
      <c r="I128" s="30" t="str">
        <f t="shared" si="18"/>
        <v>68304</v>
      </c>
      <c r="J128" s="28" t="s">
        <v>161</v>
      </c>
      <c r="K128" s="16">
        <v>621115</v>
      </c>
      <c r="L128" s="15">
        <v>159426</v>
      </c>
    </row>
    <row r="129" spans="1:12" x14ac:dyDescent="0.2">
      <c r="A129" s="2" t="s">
        <v>156</v>
      </c>
      <c r="B129" s="14" t="s">
        <v>298</v>
      </c>
      <c r="C129" s="14">
        <v>2</v>
      </c>
      <c r="D129" s="29" t="s">
        <v>420</v>
      </c>
      <c r="E129" s="30" t="str">
        <f t="shared" si="19"/>
        <v>37</v>
      </c>
      <c r="F129" s="30" t="str">
        <f t="shared" si="20"/>
        <v>68452</v>
      </c>
      <c r="G129" s="30" t="str">
        <f t="shared" si="21"/>
        <v>0000000</v>
      </c>
      <c r="H129" s="29" t="s">
        <v>16</v>
      </c>
      <c r="I129" s="30" t="str">
        <f t="shared" si="18"/>
        <v>68452</v>
      </c>
      <c r="J129" s="28" t="s">
        <v>421</v>
      </c>
      <c r="K129" s="16">
        <v>5539707</v>
      </c>
      <c r="L129" s="15">
        <v>192511</v>
      </c>
    </row>
    <row r="130" spans="1:12" x14ac:dyDescent="0.2">
      <c r="A130" s="2" t="s">
        <v>156</v>
      </c>
      <c r="B130" s="14" t="s">
        <v>298</v>
      </c>
      <c r="C130" s="14">
        <v>2</v>
      </c>
      <c r="D130" s="29" t="s">
        <v>162</v>
      </c>
      <c r="E130" s="30" t="str">
        <f t="shared" si="19"/>
        <v>37</v>
      </c>
      <c r="F130" s="30" t="str">
        <f t="shared" si="20"/>
        <v>68338</v>
      </c>
      <c r="G130" s="30" t="str">
        <f t="shared" si="21"/>
        <v>6113211</v>
      </c>
      <c r="H130" s="29" t="s">
        <v>163</v>
      </c>
      <c r="I130" s="30" t="str">
        <f t="shared" si="18"/>
        <v>C0095</v>
      </c>
      <c r="J130" s="28" t="s">
        <v>164</v>
      </c>
      <c r="K130" s="16">
        <v>59240</v>
      </c>
      <c r="L130" s="15">
        <v>7344</v>
      </c>
    </row>
    <row r="131" spans="1:12" x14ac:dyDescent="0.2">
      <c r="A131" s="2" t="s">
        <v>156</v>
      </c>
      <c r="B131" s="14" t="s">
        <v>298</v>
      </c>
      <c r="C131" s="14">
        <v>2</v>
      </c>
      <c r="D131" s="29" t="s">
        <v>165</v>
      </c>
      <c r="E131" s="30" t="str">
        <f t="shared" si="19"/>
        <v>37</v>
      </c>
      <c r="F131" s="30" t="str">
        <f t="shared" si="20"/>
        <v>68221</v>
      </c>
      <c r="G131" s="30" t="str">
        <f t="shared" si="21"/>
        <v>0101360</v>
      </c>
      <c r="H131" s="29" t="s">
        <v>166</v>
      </c>
      <c r="I131" s="30" t="str">
        <f t="shared" si="18"/>
        <v>C0553</v>
      </c>
      <c r="J131" s="28" t="s">
        <v>167</v>
      </c>
      <c r="K131" s="16">
        <v>135654</v>
      </c>
      <c r="L131" s="15">
        <v>4833</v>
      </c>
    </row>
    <row r="132" spans="1:12" x14ac:dyDescent="0.2">
      <c r="A132" s="2" t="s">
        <v>156</v>
      </c>
      <c r="B132" s="14" t="s">
        <v>298</v>
      </c>
      <c r="C132" s="14">
        <v>2</v>
      </c>
      <c r="D132" s="29" t="s">
        <v>534</v>
      </c>
      <c r="E132" s="30" t="str">
        <f t="shared" si="19"/>
        <v>37</v>
      </c>
      <c r="F132" s="30" t="str">
        <f t="shared" si="20"/>
        <v>68163</v>
      </c>
      <c r="G132" s="30" t="str">
        <f t="shared" si="21"/>
        <v>0128421</v>
      </c>
      <c r="H132" s="29" t="s">
        <v>536</v>
      </c>
      <c r="I132" s="30" t="str">
        <f t="shared" si="18"/>
        <v>C1589</v>
      </c>
      <c r="J132" s="28" t="s">
        <v>535</v>
      </c>
      <c r="K132" s="16">
        <v>132644</v>
      </c>
      <c r="L132" s="15">
        <v>33161</v>
      </c>
    </row>
    <row r="133" spans="1:12" x14ac:dyDescent="0.2">
      <c r="A133" s="2" t="s">
        <v>168</v>
      </c>
      <c r="B133" s="14" t="s">
        <v>299</v>
      </c>
      <c r="C133" s="14">
        <v>1</v>
      </c>
      <c r="D133" s="29" t="s">
        <v>170</v>
      </c>
      <c r="E133" s="30" t="str">
        <f t="shared" ref="E133:E149" si="22">MID($D133,1,2)</f>
        <v>39</v>
      </c>
      <c r="F133" s="30" t="str">
        <f t="shared" ref="F133:F149" si="23">MID($D133,3,5)</f>
        <v>68502</v>
      </c>
      <c r="G133" s="30" t="str">
        <f t="shared" ref="G133:G149" si="24">MID($D133,8,7)</f>
        <v>0000000</v>
      </c>
      <c r="H133" s="29" t="s">
        <v>16</v>
      </c>
      <c r="I133" s="30" t="str">
        <f t="shared" si="18"/>
        <v>68502</v>
      </c>
      <c r="J133" s="28" t="s">
        <v>171</v>
      </c>
      <c r="K133" s="16">
        <v>685019</v>
      </c>
      <c r="L133" s="15">
        <v>142162</v>
      </c>
    </row>
    <row r="134" spans="1:12" x14ac:dyDescent="0.2">
      <c r="A134" s="2" t="s">
        <v>168</v>
      </c>
      <c r="B134" s="14" t="s">
        <v>299</v>
      </c>
      <c r="C134" s="14">
        <v>1</v>
      </c>
      <c r="D134" s="29" t="s">
        <v>422</v>
      </c>
      <c r="E134" s="30" t="str">
        <f t="shared" si="22"/>
        <v>39</v>
      </c>
      <c r="F134" s="30" t="str">
        <f t="shared" si="23"/>
        <v>68544</v>
      </c>
      <c r="G134" s="30" t="str">
        <f t="shared" si="24"/>
        <v>0000000</v>
      </c>
      <c r="H134" s="29" t="s">
        <v>16</v>
      </c>
      <c r="I134" s="30" t="str">
        <f t="shared" si="18"/>
        <v>68544</v>
      </c>
      <c r="J134" s="28" t="s">
        <v>149</v>
      </c>
      <c r="K134" s="16">
        <v>254478</v>
      </c>
      <c r="L134" s="15">
        <v>90722</v>
      </c>
    </row>
    <row r="135" spans="1:12" x14ac:dyDescent="0.2">
      <c r="A135" s="2" t="s">
        <v>168</v>
      </c>
      <c r="B135" s="14" t="s">
        <v>299</v>
      </c>
      <c r="C135" s="14">
        <v>1</v>
      </c>
      <c r="D135" s="29" t="s">
        <v>172</v>
      </c>
      <c r="E135" s="30" t="str">
        <f t="shared" si="22"/>
        <v>39</v>
      </c>
      <c r="F135" s="30" t="str">
        <f t="shared" si="23"/>
        <v>68585</v>
      </c>
      <c r="G135" s="30" t="str">
        <f t="shared" si="24"/>
        <v>0000000</v>
      </c>
      <c r="H135" s="29" t="s">
        <v>16</v>
      </c>
      <c r="I135" s="30" t="str">
        <f t="shared" ref="I135:I166" si="25">IF(H135="N/A",$F$2:$F$196,"C"&amp;$H$2:$H$196)</f>
        <v>68585</v>
      </c>
      <c r="J135" s="28" t="s">
        <v>173</v>
      </c>
      <c r="K135" s="16">
        <v>9631186</v>
      </c>
      <c r="L135" s="15">
        <v>1008005</v>
      </c>
    </row>
    <row r="136" spans="1:12" x14ac:dyDescent="0.2">
      <c r="A136" s="2" t="s">
        <v>168</v>
      </c>
      <c r="B136" s="14" t="s">
        <v>299</v>
      </c>
      <c r="C136" s="14">
        <v>1</v>
      </c>
      <c r="D136" s="29" t="s">
        <v>333</v>
      </c>
      <c r="E136" s="30" t="str">
        <f t="shared" si="22"/>
        <v>39</v>
      </c>
      <c r="F136" s="30" t="str">
        <f t="shared" si="23"/>
        <v>68593</v>
      </c>
      <c r="G136" s="30" t="str">
        <f t="shared" si="24"/>
        <v>0000000</v>
      </c>
      <c r="H136" s="29" t="s">
        <v>16</v>
      </c>
      <c r="I136" s="30" t="str">
        <f t="shared" si="25"/>
        <v>68593</v>
      </c>
      <c r="J136" s="28" t="s">
        <v>334</v>
      </c>
      <c r="K136" s="16">
        <v>5834101</v>
      </c>
      <c r="L136" s="15">
        <v>1280924</v>
      </c>
    </row>
    <row r="137" spans="1:12" x14ac:dyDescent="0.2">
      <c r="A137" s="2" t="s">
        <v>168</v>
      </c>
      <c r="B137" s="14" t="s">
        <v>299</v>
      </c>
      <c r="C137" s="14">
        <v>1</v>
      </c>
      <c r="D137" s="29" t="s">
        <v>423</v>
      </c>
      <c r="E137" s="30" t="str">
        <f t="shared" si="22"/>
        <v>39</v>
      </c>
      <c r="F137" s="30" t="str">
        <f t="shared" si="23"/>
        <v>75499</v>
      </c>
      <c r="G137" s="30" t="str">
        <f t="shared" si="24"/>
        <v>0000000</v>
      </c>
      <c r="H137" s="29" t="s">
        <v>16</v>
      </c>
      <c r="I137" s="30" t="str">
        <f t="shared" si="25"/>
        <v>75499</v>
      </c>
      <c r="J137" s="28" t="s">
        <v>424</v>
      </c>
      <c r="K137" s="16">
        <v>2879304</v>
      </c>
      <c r="L137" s="15">
        <v>1015</v>
      </c>
    </row>
    <row r="138" spans="1:12" x14ac:dyDescent="0.2">
      <c r="A138" s="2" t="s">
        <v>174</v>
      </c>
      <c r="B138" s="14" t="s">
        <v>300</v>
      </c>
      <c r="C138" s="14">
        <v>1</v>
      </c>
      <c r="D138" s="29" t="s">
        <v>425</v>
      </c>
      <c r="E138" s="30" t="str">
        <f t="shared" si="22"/>
        <v>41</v>
      </c>
      <c r="F138" s="30" t="str">
        <f t="shared" si="23"/>
        <v>68908</v>
      </c>
      <c r="G138" s="30" t="str">
        <f t="shared" si="24"/>
        <v>0000000</v>
      </c>
      <c r="H138" s="29" t="s">
        <v>16</v>
      </c>
      <c r="I138" s="30" t="str">
        <f t="shared" si="25"/>
        <v>68908</v>
      </c>
      <c r="J138" s="28" t="s">
        <v>426</v>
      </c>
      <c r="K138" s="16">
        <v>31513</v>
      </c>
      <c r="L138" s="15">
        <v>15001</v>
      </c>
    </row>
    <row r="139" spans="1:12" x14ac:dyDescent="0.2">
      <c r="A139" s="2" t="s">
        <v>174</v>
      </c>
      <c r="B139" s="14" t="s">
        <v>300</v>
      </c>
      <c r="C139" s="14">
        <v>1</v>
      </c>
      <c r="D139" s="29" t="s">
        <v>427</v>
      </c>
      <c r="E139" s="30" t="str">
        <f t="shared" si="22"/>
        <v>41</v>
      </c>
      <c r="F139" s="30" t="str">
        <f t="shared" si="23"/>
        <v>68957</v>
      </c>
      <c r="G139" s="30" t="str">
        <f t="shared" si="24"/>
        <v>0000000</v>
      </c>
      <c r="H139" s="29" t="s">
        <v>16</v>
      </c>
      <c r="I139" s="30" t="str">
        <f t="shared" si="25"/>
        <v>68957</v>
      </c>
      <c r="J139" s="28" t="s">
        <v>428</v>
      </c>
      <c r="K139" s="16">
        <v>34327</v>
      </c>
      <c r="L139" s="15">
        <v>1212</v>
      </c>
    </row>
    <row r="140" spans="1:12" x14ac:dyDescent="0.2">
      <c r="A140" s="2" t="s">
        <v>174</v>
      </c>
      <c r="B140" s="14" t="s">
        <v>300</v>
      </c>
      <c r="C140" s="14">
        <v>1</v>
      </c>
      <c r="D140" s="29" t="s">
        <v>176</v>
      </c>
      <c r="E140" s="30" t="str">
        <f t="shared" si="22"/>
        <v>41</v>
      </c>
      <c r="F140" s="30" t="str">
        <f t="shared" si="23"/>
        <v>69005</v>
      </c>
      <c r="G140" s="30" t="str">
        <f t="shared" si="24"/>
        <v>0000000</v>
      </c>
      <c r="H140" s="29" t="s">
        <v>16</v>
      </c>
      <c r="I140" s="30" t="str">
        <f t="shared" si="25"/>
        <v>69005</v>
      </c>
      <c r="J140" s="28" t="s">
        <v>177</v>
      </c>
      <c r="K140" s="16">
        <v>1375829</v>
      </c>
      <c r="L140" s="15">
        <v>329676</v>
      </c>
    </row>
    <row r="141" spans="1:12" x14ac:dyDescent="0.2">
      <c r="A141" s="2" t="s">
        <v>174</v>
      </c>
      <c r="B141" s="14" t="s">
        <v>300</v>
      </c>
      <c r="C141" s="14">
        <v>1</v>
      </c>
      <c r="D141" s="29" t="s">
        <v>429</v>
      </c>
      <c r="E141" s="30" t="str">
        <f t="shared" si="22"/>
        <v>41</v>
      </c>
      <c r="F141" s="30" t="str">
        <f t="shared" si="23"/>
        <v>69021</v>
      </c>
      <c r="G141" s="30" t="str">
        <f t="shared" si="24"/>
        <v>0000000</v>
      </c>
      <c r="H141" s="29" t="s">
        <v>16</v>
      </c>
      <c r="I141" s="30" t="str">
        <f t="shared" si="25"/>
        <v>69021</v>
      </c>
      <c r="J141" s="28" t="s">
        <v>430</v>
      </c>
      <c r="K141" s="16">
        <v>40517</v>
      </c>
      <c r="L141" s="15">
        <v>814</v>
      </c>
    </row>
    <row r="142" spans="1:12" x14ac:dyDescent="0.2">
      <c r="A142" s="2" t="s">
        <v>178</v>
      </c>
      <c r="B142" s="14" t="s">
        <v>301</v>
      </c>
      <c r="C142" s="14">
        <v>39</v>
      </c>
      <c r="D142" s="29" t="s">
        <v>537</v>
      </c>
      <c r="E142" s="30" t="str">
        <f t="shared" si="22"/>
        <v>42</v>
      </c>
      <c r="F142" s="30" t="str">
        <f t="shared" si="23"/>
        <v>69245</v>
      </c>
      <c r="G142" s="30" t="str">
        <f t="shared" si="24"/>
        <v>0000000</v>
      </c>
      <c r="H142" s="29" t="s">
        <v>16</v>
      </c>
      <c r="I142" s="30" t="str">
        <f t="shared" si="25"/>
        <v>69245</v>
      </c>
      <c r="J142" s="28" t="s">
        <v>538</v>
      </c>
      <c r="K142" s="16">
        <v>11689</v>
      </c>
      <c r="L142" s="15">
        <v>4531</v>
      </c>
    </row>
    <row r="143" spans="1:12" x14ac:dyDescent="0.2">
      <c r="A143" s="2" t="s">
        <v>178</v>
      </c>
      <c r="B143" s="14" t="s">
        <v>301</v>
      </c>
      <c r="C143" s="14">
        <v>39</v>
      </c>
      <c r="D143" s="29" t="s">
        <v>180</v>
      </c>
      <c r="E143" s="30" t="str">
        <f t="shared" si="22"/>
        <v>42</v>
      </c>
      <c r="F143" s="30" t="str">
        <f t="shared" si="23"/>
        <v>69260</v>
      </c>
      <c r="G143" s="30" t="str">
        <f t="shared" si="24"/>
        <v>0000000</v>
      </c>
      <c r="H143" s="29" t="s">
        <v>16</v>
      </c>
      <c r="I143" s="30" t="str">
        <f t="shared" si="25"/>
        <v>69260</v>
      </c>
      <c r="J143" s="28" t="s">
        <v>181</v>
      </c>
      <c r="K143" s="16">
        <v>479313</v>
      </c>
      <c r="L143" s="15">
        <v>145957</v>
      </c>
    </row>
    <row r="144" spans="1:12" x14ac:dyDescent="0.2">
      <c r="A144" s="2" t="s">
        <v>178</v>
      </c>
      <c r="B144" s="14" t="s">
        <v>301</v>
      </c>
      <c r="C144" s="14">
        <v>39</v>
      </c>
      <c r="D144" s="29" t="s">
        <v>182</v>
      </c>
      <c r="E144" s="30" t="str">
        <f t="shared" si="22"/>
        <v>42</v>
      </c>
      <c r="F144" s="30" t="str">
        <f t="shared" si="23"/>
        <v>76786</v>
      </c>
      <c r="G144" s="30" t="str">
        <f t="shared" si="24"/>
        <v>0000000</v>
      </c>
      <c r="H144" s="29" t="s">
        <v>16</v>
      </c>
      <c r="I144" s="30" t="str">
        <f t="shared" si="25"/>
        <v>76786</v>
      </c>
      <c r="J144" s="28" t="s">
        <v>183</v>
      </c>
      <c r="K144" s="16">
        <v>2224032</v>
      </c>
      <c r="L144" s="15">
        <v>216002</v>
      </c>
    </row>
    <row r="145" spans="1:12" x14ac:dyDescent="0.2">
      <c r="A145" s="2" t="s">
        <v>184</v>
      </c>
      <c r="B145" s="14" t="s">
        <v>302</v>
      </c>
      <c r="C145" s="14">
        <v>3</v>
      </c>
      <c r="D145" s="29" t="s">
        <v>321</v>
      </c>
      <c r="E145" s="30" t="str">
        <f t="shared" si="22"/>
        <v>43</v>
      </c>
      <c r="F145" s="30" t="str">
        <f t="shared" si="23"/>
        <v>69377</v>
      </c>
      <c r="G145" s="30" t="str">
        <f t="shared" si="24"/>
        <v>0000000</v>
      </c>
      <c r="H145" s="29" t="s">
        <v>16</v>
      </c>
      <c r="I145" s="30" t="str">
        <f t="shared" si="25"/>
        <v>69377</v>
      </c>
      <c r="J145" s="28" t="s">
        <v>322</v>
      </c>
      <c r="K145" s="16">
        <v>706404</v>
      </c>
      <c r="L145" s="15">
        <v>22614</v>
      </c>
    </row>
    <row r="146" spans="1:12" x14ac:dyDescent="0.2">
      <c r="A146" s="2" t="s">
        <v>184</v>
      </c>
      <c r="B146" s="14" t="s">
        <v>302</v>
      </c>
      <c r="C146" s="14">
        <v>3</v>
      </c>
      <c r="D146" s="29" t="s">
        <v>186</v>
      </c>
      <c r="E146" s="30" t="str">
        <f t="shared" si="22"/>
        <v>43</v>
      </c>
      <c r="F146" s="30" t="str">
        <f t="shared" si="23"/>
        <v>69435</v>
      </c>
      <c r="G146" s="30" t="str">
        <f t="shared" si="24"/>
        <v>0000000</v>
      </c>
      <c r="H146" s="29" t="s">
        <v>16</v>
      </c>
      <c r="I146" s="30" t="str">
        <f t="shared" si="25"/>
        <v>69435</v>
      </c>
      <c r="J146" s="28" t="s">
        <v>187</v>
      </c>
      <c r="K146" s="16">
        <v>1288387</v>
      </c>
      <c r="L146" s="15">
        <v>218038</v>
      </c>
    </row>
    <row r="147" spans="1:12" x14ac:dyDescent="0.2">
      <c r="A147" s="2" t="s">
        <v>184</v>
      </c>
      <c r="B147" s="14" t="s">
        <v>302</v>
      </c>
      <c r="C147" s="14">
        <v>3</v>
      </c>
      <c r="D147" s="29" t="s">
        <v>539</v>
      </c>
      <c r="E147" s="30" t="str">
        <f t="shared" si="22"/>
        <v>43</v>
      </c>
      <c r="F147" s="30" t="str">
        <f t="shared" si="23"/>
        <v>69500</v>
      </c>
      <c r="G147" s="30" t="str">
        <f t="shared" si="24"/>
        <v>0000000</v>
      </c>
      <c r="H147" s="29" t="s">
        <v>16</v>
      </c>
      <c r="I147" s="30" t="str">
        <f t="shared" si="25"/>
        <v>69500</v>
      </c>
      <c r="J147" s="28" t="s">
        <v>540</v>
      </c>
      <c r="K147" s="16">
        <v>12055</v>
      </c>
      <c r="L147" s="15">
        <v>9095</v>
      </c>
    </row>
    <row r="148" spans="1:12" x14ac:dyDescent="0.2">
      <c r="A148" s="2" t="s">
        <v>184</v>
      </c>
      <c r="B148" s="14" t="s">
        <v>302</v>
      </c>
      <c r="C148" s="14">
        <v>3</v>
      </c>
      <c r="D148" s="29" t="s">
        <v>188</v>
      </c>
      <c r="E148" s="30" t="str">
        <f t="shared" si="22"/>
        <v>43</v>
      </c>
      <c r="F148" s="30" t="str">
        <f t="shared" si="23"/>
        <v>69641</v>
      </c>
      <c r="G148" s="30" t="str">
        <f t="shared" si="24"/>
        <v>0000000</v>
      </c>
      <c r="H148" s="29" t="s">
        <v>16</v>
      </c>
      <c r="I148" s="30" t="str">
        <f t="shared" si="25"/>
        <v>69641</v>
      </c>
      <c r="J148" s="28" t="s">
        <v>189</v>
      </c>
      <c r="K148" s="16">
        <v>312152</v>
      </c>
      <c r="L148" s="15">
        <v>49622</v>
      </c>
    </row>
    <row r="149" spans="1:12" x14ac:dyDescent="0.2">
      <c r="A149" s="2" t="s">
        <v>190</v>
      </c>
      <c r="B149" s="14" t="s">
        <v>303</v>
      </c>
      <c r="C149" s="14">
        <v>1</v>
      </c>
      <c r="D149" s="29" t="s">
        <v>192</v>
      </c>
      <c r="E149" s="30" t="str">
        <f t="shared" si="22"/>
        <v>44</v>
      </c>
      <c r="F149" s="30" t="str">
        <f t="shared" si="23"/>
        <v>69823</v>
      </c>
      <c r="G149" s="30" t="str">
        <f t="shared" si="24"/>
        <v>0000000</v>
      </c>
      <c r="H149" s="29" t="s">
        <v>16</v>
      </c>
      <c r="I149" s="30" t="str">
        <f t="shared" si="25"/>
        <v>69823</v>
      </c>
      <c r="J149" s="28" t="s">
        <v>193</v>
      </c>
      <c r="K149" s="16">
        <v>800265</v>
      </c>
      <c r="L149" s="15">
        <v>32615</v>
      </c>
    </row>
    <row r="150" spans="1:12" x14ac:dyDescent="0.2">
      <c r="A150" s="2" t="s">
        <v>190</v>
      </c>
      <c r="B150" s="14" t="s">
        <v>303</v>
      </c>
      <c r="C150" s="14">
        <v>1</v>
      </c>
      <c r="D150" s="29" t="s">
        <v>194</v>
      </c>
      <c r="E150" s="30" t="str">
        <f t="shared" ref="E150:E174" si="26">MID($D150,1,2)</f>
        <v>44</v>
      </c>
      <c r="F150" s="30" t="str">
        <f t="shared" ref="F150:F174" si="27">MID($D150,3,5)</f>
        <v>75432</v>
      </c>
      <c r="G150" s="30" t="str">
        <f t="shared" ref="G150:G174" si="28">MID($D150,8,7)</f>
        <v>0000000</v>
      </c>
      <c r="H150" s="29" t="s">
        <v>16</v>
      </c>
      <c r="I150" s="30" t="str">
        <f t="shared" si="25"/>
        <v>75432</v>
      </c>
      <c r="J150" s="28" t="s">
        <v>195</v>
      </c>
      <c r="K150" s="16">
        <v>196042</v>
      </c>
      <c r="L150" s="15">
        <v>45191</v>
      </c>
    </row>
    <row r="151" spans="1:12" x14ac:dyDescent="0.2">
      <c r="A151" s="2" t="s">
        <v>196</v>
      </c>
      <c r="B151" s="14" t="s">
        <v>304</v>
      </c>
      <c r="C151" s="14">
        <v>1</v>
      </c>
      <c r="D151" s="29" t="s">
        <v>431</v>
      </c>
      <c r="E151" s="30" t="str">
        <f t="shared" si="26"/>
        <v>45</v>
      </c>
      <c r="F151" s="30" t="str">
        <f t="shared" si="27"/>
        <v>10454</v>
      </c>
      <c r="G151" s="30" t="str">
        <f t="shared" si="28"/>
        <v>0132944</v>
      </c>
      <c r="H151" s="29" t="s">
        <v>432</v>
      </c>
      <c r="I151" s="30" t="str">
        <f t="shared" si="25"/>
        <v>C1770</v>
      </c>
      <c r="J151" s="28" t="s">
        <v>433</v>
      </c>
      <c r="K151" s="16">
        <v>44369</v>
      </c>
      <c r="L151" s="15">
        <v>17736</v>
      </c>
    </row>
    <row r="152" spans="1:12" x14ac:dyDescent="0.2">
      <c r="A152" s="2" t="s">
        <v>198</v>
      </c>
      <c r="B152" s="14" t="s">
        <v>305</v>
      </c>
      <c r="C152" s="14">
        <v>1</v>
      </c>
      <c r="D152" s="29" t="s">
        <v>541</v>
      </c>
      <c r="E152" s="30" t="str">
        <f t="shared" si="26"/>
        <v>47</v>
      </c>
      <c r="F152" s="30" t="str">
        <f t="shared" si="27"/>
        <v>70425</v>
      </c>
      <c r="G152" s="30" t="str">
        <f t="shared" si="28"/>
        <v>0000000</v>
      </c>
      <c r="H152" s="29" t="s">
        <v>16</v>
      </c>
      <c r="I152" s="30" t="str">
        <f t="shared" si="25"/>
        <v>70425</v>
      </c>
      <c r="J152" s="28" t="s">
        <v>543</v>
      </c>
      <c r="K152" s="16">
        <v>246440</v>
      </c>
      <c r="L152" s="15">
        <v>24016</v>
      </c>
    </row>
    <row r="153" spans="1:12" x14ac:dyDescent="0.2">
      <c r="A153" s="2" t="s">
        <v>198</v>
      </c>
      <c r="B153" s="14" t="s">
        <v>305</v>
      </c>
      <c r="C153" s="14">
        <v>1</v>
      </c>
      <c r="D153" s="29" t="s">
        <v>542</v>
      </c>
      <c r="E153" s="30" t="str">
        <f t="shared" si="26"/>
        <v>47</v>
      </c>
      <c r="F153" s="30" t="str">
        <f t="shared" si="27"/>
        <v>70466</v>
      </c>
      <c r="G153" s="30" t="str">
        <f t="shared" si="28"/>
        <v>0000000</v>
      </c>
      <c r="H153" s="29" t="s">
        <v>16</v>
      </c>
      <c r="I153" s="30" t="str">
        <f t="shared" si="25"/>
        <v>70466</v>
      </c>
      <c r="J153" s="28" t="s">
        <v>544</v>
      </c>
      <c r="K153" s="16">
        <v>99687</v>
      </c>
      <c r="L153" s="15">
        <v>8268</v>
      </c>
    </row>
    <row r="154" spans="1:12" x14ac:dyDescent="0.2">
      <c r="A154" s="2" t="s">
        <v>200</v>
      </c>
      <c r="B154" s="14" t="s">
        <v>306</v>
      </c>
      <c r="C154" s="14">
        <v>3</v>
      </c>
      <c r="D154" s="29" t="s">
        <v>201</v>
      </c>
      <c r="E154" s="30" t="str">
        <f t="shared" si="26"/>
        <v>48</v>
      </c>
      <c r="F154" s="30" t="str">
        <f t="shared" si="27"/>
        <v>10488</v>
      </c>
      <c r="G154" s="30" t="str">
        <f t="shared" si="28"/>
        <v>0000000</v>
      </c>
      <c r="H154" s="29" t="s">
        <v>16</v>
      </c>
      <c r="I154" s="30" t="str">
        <f t="shared" si="25"/>
        <v>10488</v>
      </c>
      <c r="J154" s="28" t="s">
        <v>203</v>
      </c>
      <c r="K154" s="16">
        <v>194456</v>
      </c>
      <c r="L154" s="15">
        <v>29617</v>
      </c>
    </row>
    <row r="155" spans="1:12" x14ac:dyDescent="0.2">
      <c r="A155" s="2" t="s">
        <v>200</v>
      </c>
      <c r="B155" s="14" t="s">
        <v>306</v>
      </c>
      <c r="C155" s="14">
        <v>3</v>
      </c>
      <c r="D155" s="29" t="s">
        <v>545</v>
      </c>
      <c r="E155" s="30" t="str">
        <f t="shared" si="26"/>
        <v>48</v>
      </c>
      <c r="F155" s="30" t="str">
        <f t="shared" si="27"/>
        <v>70540</v>
      </c>
      <c r="G155" s="30" t="str">
        <f t="shared" si="28"/>
        <v>0000000</v>
      </c>
      <c r="H155" s="29" t="s">
        <v>16</v>
      </c>
      <c r="I155" s="30" t="str">
        <f t="shared" si="25"/>
        <v>70540</v>
      </c>
      <c r="J155" s="28" t="s">
        <v>546</v>
      </c>
      <c r="K155" s="16">
        <v>3466996</v>
      </c>
      <c r="L155" s="15">
        <v>706373</v>
      </c>
    </row>
    <row r="156" spans="1:12" x14ac:dyDescent="0.2">
      <c r="A156" s="2" t="s">
        <v>200</v>
      </c>
      <c r="B156" s="14" t="s">
        <v>306</v>
      </c>
      <c r="C156" s="14">
        <v>3</v>
      </c>
      <c r="D156" s="29" t="s">
        <v>204</v>
      </c>
      <c r="E156" s="30" t="str">
        <f t="shared" si="26"/>
        <v>48</v>
      </c>
      <c r="F156" s="30" t="str">
        <f t="shared" si="27"/>
        <v>70581</v>
      </c>
      <c r="G156" s="30" t="str">
        <f t="shared" si="28"/>
        <v>0000000</v>
      </c>
      <c r="H156" s="29" t="s">
        <v>16</v>
      </c>
      <c r="I156" s="30" t="str">
        <f t="shared" si="25"/>
        <v>70581</v>
      </c>
      <c r="J156" s="28" t="s">
        <v>205</v>
      </c>
      <c r="K156" s="16">
        <v>3938510</v>
      </c>
      <c r="L156" s="15">
        <v>235392</v>
      </c>
    </row>
    <row r="157" spans="1:12" x14ac:dyDescent="0.2">
      <c r="A157" s="2" t="s">
        <v>200</v>
      </c>
      <c r="B157" s="14" t="s">
        <v>306</v>
      </c>
      <c r="C157" s="14">
        <v>3</v>
      </c>
      <c r="D157" s="29" t="s">
        <v>434</v>
      </c>
      <c r="E157" s="30" t="str">
        <f t="shared" si="26"/>
        <v>48</v>
      </c>
      <c r="F157" s="30" t="str">
        <f t="shared" si="27"/>
        <v>70532</v>
      </c>
      <c r="G157" s="30" t="str">
        <f t="shared" si="28"/>
        <v>0122267</v>
      </c>
      <c r="H157" s="29" t="s">
        <v>435</v>
      </c>
      <c r="I157" s="30" t="str">
        <f t="shared" si="25"/>
        <v>C1210</v>
      </c>
      <c r="J157" s="28" t="s">
        <v>436</v>
      </c>
      <c r="K157" s="16">
        <v>33555</v>
      </c>
      <c r="L157" s="15">
        <v>15811</v>
      </c>
    </row>
    <row r="158" spans="1:12" x14ac:dyDescent="0.2">
      <c r="A158" s="2" t="s">
        <v>206</v>
      </c>
      <c r="B158" s="14" t="s">
        <v>307</v>
      </c>
      <c r="C158" s="14">
        <v>6</v>
      </c>
      <c r="D158" s="29" t="s">
        <v>207</v>
      </c>
      <c r="E158" s="30" t="str">
        <f t="shared" si="26"/>
        <v>49</v>
      </c>
      <c r="F158" s="30" t="str">
        <f t="shared" si="27"/>
        <v>10496</v>
      </c>
      <c r="G158" s="30" t="str">
        <f t="shared" si="28"/>
        <v>0000000</v>
      </c>
      <c r="H158" s="29" t="s">
        <v>16</v>
      </c>
      <c r="I158" s="30" t="str">
        <f t="shared" si="25"/>
        <v>10496</v>
      </c>
      <c r="J158" s="28" t="s">
        <v>209</v>
      </c>
      <c r="K158" s="16">
        <v>295033</v>
      </c>
      <c r="L158" s="15">
        <v>18007</v>
      </c>
    </row>
    <row r="159" spans="1:12" x14ac:dyDescent="0.2">
      <c r="A159" s="2" t="s">
        <v>206</v>
      </c>
      <c r="B159" s="14" t="s">
        <v>307</v>
      </c>
      <c r="C159" s="14">
        <v>6</v>
      </c>
      <c r="D159" s="29" t="s">
        <v>210</v>
      </c>
      <c r="E159" s="30" t="str">
        <f t="shared" si="26"/>
        <v>49</v>
      </c>
      <c r="F159" s="30" t="str">
        <f t="shared" si="27"/>
        <v>70854</v>
      </c>
      <c r="G159" s="30" t="str">
        <f t="shared" si="28"/>
        <v>0000000</v>
      </c>
      <c r="H159" s="29" t="s">
        <v>16</v>
      </c>
      <c r="I159" s="30" t="str">
        <f t="shared" si="25"/>
        <v>70854</v>
      </c>
      <c r="J159" s="28" t="s">
        <v>211</v>
      </c>
      <c r="K159" s="16">
        <v>210033</v>
      </c>
      <c r="L159" s="15">
        <v>11568</v>
      </c>
    </row>
    <row r="160" spans="1:12" x14ac:dyDescent="0.2">
      <c r="A160" s="2" t="s">
        <v>206</v>
      </c>
      <c r="B160" s="14" t="s">
        <v>307</v>
      </c>
      <c r="C160" s="14">
        <v>6</v>
      </c>
      <c r="D160" s="29" t="s">
        <v>212</v>
      </c>
      <c r="E160" s="30" t="str">
        <f t="shared" si="26"/>
        <v>49</v>
      </c>
      <c r="F160" s="30" t="str">
        <f t="shared" si="27"/>
        <v>70912</v>
      </c>
      <c r="G160" s="30" t="str">
        <f t="shared" si="28"/>
        <v>0000000</v>
      </c>
      <c r="H160" s="29" t="s">
        <v>16</v>
      </c>
      <c r="I160" s="30" t="str">
        <f t="shared" si="25"/>
        <v>70912</v>
      </c>
      <c r="J160" s="28" t="s">
        <v>213</v>
      </c>
      <c r="K160" s="16">
        <v>1227804</v>
      </c>
      <c r="L160" s="15">
        <v>379224</v>
      </c>
    </row>
    <row r="161" spans="1:12" x14ac:dyDescent="0.2">
      <c r="A161" s="2" t="s">
        <v>206</v>
      </c>
      <c r="B161" s="14" t="s">
        <v>307</v>
      </c>
      <c r="C161" s="14">
        <v>6</v>
      </c>
      <c r="D161" s="29" t="s">
        <v>337</v>
      </c>
      <c r="E161" s="30" t="str">
        <f t="shared" si="26"/>
        <v>49</v>
      </c>
      <c r="F161" s="30" t="str">
        <f t="shared" si="27"/>
        <v>70920</v>
      </c>
      <c r="G161" s="30" t="str">
        <f t="shared" si="28"/>
        <v>0000000</v>
      </c>
      <c r="H161" s="29" t="s">
        <v>16</v>
      </c>
      <c r="I161" s="30" t="str">
        <f t="shared" si="25"/>
        <v>70920</v>
      </c>
      <c r="J161" s="28" t="s">
        <v>338</v>
      </c>
      <c r="K161" s="16">
        <v>1768956</v>
      </c>
      <c r="L161" s="15">
        <v>858656</v>
      </c>
    </row>
    <row r="162" spans="1:12" x14ac:dyDescent="0.2">
      <c r="A162" s="2" t="s">
        <v>206</v>
      </c>
      <c r="B162" s="14" t="s">
        <v>307</v>
      </c>
      <c r="C162" s="14">
        <v>6</v>
      </c>
      <c r="D162" s="29" t="s">
        <v>437</v>
      </c>
      <c r="E162" s="30" t="str">
        <f t="shared" si="26"/>
        <v>49</v>
      </c>
      <c r="F162" s="30" t="str">
        <f t="shared" si="27"/>
        <v>73882</v>
      </c>
      <c r="G162" s="30" t="str">
        <f t="shared" si="28"/>
        <v>0000000</v>
      </c>
      <c r="H162" s="29" t="s">
        <v>16</v>
      </c>
      <c r="I162" s="30" t="str">
        <f t="shared" si="25"/>
        <v>73882</v>
      </c>
      <c r="J162" s="28" t="s">
        <v>438</v>
      </c>
      <c r="K162" s="16">
        <v>677321</v>
      </c>
      <c r="L162" s="15">
        <v>207597</v>
      </c>
    </row>
    <row r="163" spans="1:12" x14ac:dyDescent="0.2">
      <c r="A163" s="2" t="s">
        <v>206</v>
      </c>
      <c r="B163" s="14" t="s">
        <v>307</v>
      </c>
      <c r="C163" s="14">
        <v>6</v>
      </c>
      <c r="D163" s="29" t="s">
        <v>214</v>
      </c>
      <c r="E163" s="30" t="str">
        <f t="shared" si="26"/>
        <v>49</v>
      </c>
      <c r="F163" s="30" t="str">
        <f t="shared" si="27"/>
        <v>75358</v>
      </c>
      <c r="G163" s="30" t="str">
        <f t="shared" si="28"/>
        <v>0000000</v>
      </c>
      <c r="H163" s="29" t="s">
        <v>16</v>
      </c>
      <c r="I163" s="30" t="str">
        <f t="shared" si="25"/>
        <v>75358</v>
      </c>
      <c r="J163" s="28" t="s">
        <v>215</v>
      </c>
      <c r="K163" s="16">
        <v>352499</v>
      </c>
      <c r="L163" s="15">
        <v>94849</v>
      </c>
    </row>
    <row r="164" spans="1:12" x14ac:dyDescent="0.2">
      <c r="A164" s="2" t="s">
        <v>206</v>
      </c>
      <c r="B164" s="14" t="s">
        <v>307</v>
      </c>
      <c r="C164" s="14">
        <v>6</v>
      </c>
      <c r="D164" s="29" t="s">
        <v>216</v>
      </c>
      <c r="E164" s="30" t="str">
        <f t="shared" si="26"/>
        <v>49</v>
      </c>
      <c r="F164" s="30" t="str">
        <f t="shared" si="27"/>
        <v>70730</v>
      </c>
      <c r="G164" s="30" t="str">
        <f t="shared" si="28"/>
        <v>6120588</v>
      </c>
      <c r="H164" s="29" t="s">
        <v>217</v>
      </c>
      <c r="I164" s="30" t="str">
        <f t="shared" si="25"/>
        <v>C0492</v>
      </c>
      <c r="J164" s="28" t="s">
        <v>218</v>
      </c>
      <c r="K164" s="16">
        <v>44935</v>
      </c>
      <c r="L164" s="15">
        <v>8947</v>
      </c>
    </row>
    <row r="165" spans="1:12" x14ac:dyDescent="0.2">
      <c r="A165" s="2" t="s">
        <v>206</v>
      </c>
      <c r="B165" s="14" t="s">
        <v>307</v>
      </c>
      <c r="C165" s="14">
        <v>6</v>
      </c>
      <c r="D165" s="29" t="s">
        <v>219</v>
      </c>
      <c r="E165" s="30" t="str">
        <f t="shared" si="26"/>
        <v>49</v>
      </c>
      <c r="F165" s="30" t="str">
        <f t="shared" si="27"/>
        <v>70904</v>
      </c>
      <c r="G165" s="30" t="str">
        <f t="shared" si="28"/>
        <v>0101923</v>
      </c>
      <c r="H165" s="29" t="s">
        <v>220</v>
      </c>
      <c r="I165" s="30" t="str">
        <f t="shared" si="25"/>
        <v>C0558</v>
      </c>
      <c r="J165" s="28" t="s">
        <v>221</v>
      </c>
      <c r="K165" s="16">
        <v>566271</v>
      </c>
      <c r="L165" s="15">
        <v>20355</v>
      </c>
    </row>
    <row r="166" spans="1:12" x14ac:dyDescent="0.2">
      <c r="A166" s="2" t="s">
        <v>206</v>
      </c>
      <c r="B166" s="14" t="s">
        <v>307</v>
      </c>
      <c r="C166" s="14">
        <v>6</v>
      </c>
      <c r="D166" s="29" t="s">
        <v>439</v>
      </c>
      <c r="E166" s="30" t="str">
        <f t="shared" si="26"/>
        <v>49</v>
      </c>
      <c r="F166" s="30" t="str">
        <f t="shared" si="27"/>
        <v>70797</v>
      </c>
      <c r="G166" s="30" t="str">
        <f t="shared" si="28"/>
        <v>0107284</v>
      </c>
      <c r="H166" s="29" t="s">
        <v>440</v>
      </c>
      <c r="I166" s="30" t="str">
        <f t="shared" si="25"/>
        <v>C0653</v>
      </c>
      <c r="J166" s="28" t="s">
        <v>441</v>
      </c>
      <c r="K166" s="16">
        <v>125385</v>
      </c>
      <c r="L166" s="15">
        <v>25182</v>
      </c>
    </row>
    <row r="167" spans="1:12" x14ac:dyDescent="0.2">
      <c r="A167" s="2" t="s">
        <v>222</v>
      </c>
      <c r="B167" s="14" t="s">
        <v>308</v>
      </c>
      <c r="C167" s="14">
        <v>35</v>
      </c>
      <c r="D167" s="29" t="s">
        <v>224</v>
      </c>
      <c r="E167" s="30" t="str">
        <f t="shared" si="26"/>
        <v>50</v>
      </c>
      <c r="F167" s="30" t="str">
        <f t="shared" si="27"/>
        <v>71175</v>
      </c>
      <c r="G167" s="30" t="str">
        <f t="shared" si="28"/>
        <v>0000000</v>
      </c>
      <c r="H167" s="29" t="s">
        <v>16</v>
      </c>
      <c r="I167" s="30" t="str">
        <f t="shared" ref="I167:I196" si="29">IF(H167="N/A",$F$2:$F$196,"C"&amp;$H$2:$H$196)</f>
        <v>71175</v>
      </c>
      <c r="J167" s="28" t="s">
        <v>225</v>
      </c>
      <c r="K167" s="16">
        <v>4476283</v>
      </c>
      <c r="L167" s="15">
        <v>1623684</v>
      </c>
    </row>
    <row r="168" spans="1:12" x14ac:dyDescent="0.2">
      <c r="A168" s="2" t="s">
        <v>222</v>
      </c>
      <c r="B168" s="14" t="s">
        <v>308</v>
      </c>
      <c r="C168" s="14">
        <v>35</v>
      </c>
      <c r="D168" s="29" t="s">
        <v>226</v>
      </c>
      <c r="E168" s="30" t="str">
        <f t="shared" si="26"/>
        <v>50</v>
      </c>
      <c r="F168" s="30" t="str">
        <f t="shared" si="27"/>
        <v>71282</v>
      </c>
      <c r="G168" s="30" t="str">
        <f t="shared" si="28"/>
        <v>0000000</v>
      </c>
      <c r="H168" s="29" t="s">
        <v>16</v>
      </c>
      <c r="I168" s="30" t="str">
        <f t="shared" si="29"/>
        <v>71282</v>
      </c>
      <c r="J168" s="28" t="s">
        <v>227</v>
      </c>
      <c r="K168" s="16">
        <v>861220</v>
      </c>
      <c r="L168" s="15">
        <v>144461</v>
      </c>
    </row>
    <row r="169" spans="1:12" x14ac:dyDescent="0.2">
      <c r="A169" s="2" t="s">
        <v>222</v>
      </c>
      <c r="B169" s="14" t="s">
        <v>308</v>
      </c>
      <c r="C169" s="14">
        <v>35</v>
      </c>
      <c r="D169" s="29" t="s">
        <v>228</v>
      </c>
      <c r="E169" s="30" t="str">
        <f t="shared" si="26"/>
        <v>50</v>
      </c>
      <c r="F169" s="30" t="str">
        <f t="shared" si="27"/>
        <v>75572</v>
      </c>
      <c r="G169" s="30" t="str">
        <f t="shared" si="28"/>
        <v>0000000</v>
      </c>
      <c r="H169" s="29" t="s">
        <v>16</v>
      </c>
      <c r="I169" s="30" t="str">
        <f t="shared" si="29"/>
        <v>75572</v>
      </c>
      <c r="J169" s="28" t="s">
        <v>229</v>
      </c>
      <c r="K169" s="16">
        <v>659518</v>
      </c>
      <c r="L169" s="15">
        <v>88234</v>
      </c>
    </row>
    <row r="170" spans="1:12" x14ac:dyDescent="0.2">
      <c r="A170" s="2" t="s">
        <v>222</v>
      </c>
      <c r="B170" s="14" t="s">
        <v>308</v>
      </c>
      <c r="C170" s="14">
        <v>35</v>
      </c>
      <c r="D170" s="29" t="s">
        <v>547</v>
      </c>
      <c r="E170" s="30" t="str">
        <f t="shared" si="26"/>
        <v>50</v>
      </c>
      <c r="F170" s="30" t="str">
        <f t="shared" si="27"/>
        <v>10504</v>
      </c>
      <c r="G170" s="30" t="str">
        <f t="shared" si="28"/>
        <v>0117457</v>
      </c>
      <c r="H170" s="29" t="s">
        <v>551</v>
      </c>
      <c r="I170" s="30" t="str">
        <f t="shared" si="29"/>
        <v>C0985</v>
      </c>
      <c r="J170" s="28" t="s">
        <v>549</v>
      </c>
      <c r="K170" s="16">
        <v>121652</v>
      </c>
      <c r="L170" s="15">
        <v>30413</v>
      </c>
    </row>
    <row r="171" spans="1:12" x14ac:dyDescent="0.2">
      <c r="A171" s="2" t="s">
        <v>222</v>
      </c>
      <c r="B171" s="14" t="s">
        <v>308</v>
      </c>
      <c r="C171" s="14">
        <v>35</v>
      </c>
      <c r="D171" s="29" t="s">
        <v>548</v>
      </c>
      <c r="E171" s="30" t="str">
        <f t="shared" si="26"/>
        <v>50</v>
      </c>
      <c r="F171" s="30" t="str">
        <f t="shared" si="27"/>
        <v>71266</v>
      </c>
      <c r="G171" s="30" t="str">
        <f t="shared" si="28"/>
        <v>0124768</v>
      </c>
      <c r="H171" s="29" t="s">
        <v>552</v>
      </c>
      <c r="I171" s="30" t="str">
        <f t="shared" si="29"/>
        <v>C1819</v>
      </c>
      <c r="J171" s="28" t="s">
        <v>550</v>
      </c>
      <c r="K171" s="16">
        <v>76697</v>
      </c>
      <c r="L171" s="15">
        <v>19174</v>
      </c>
    </row>
    <row r="172" spans="1:12" x14ac:dyDescent="0.2">
      <c r="A172" s="2" t="s">
        <v>230</v>
      </c>
      <c r="B172" s="14" t="s">
        <v>309</v>
      </c>
      <c r="C172" s="14">
        <v>21</v>
      </c>
      <c r="D172" s="29" t="s">
        <v>442</v>
      </c>
      <c r="E172" s="30" t="str">
        <f t="shared" si="26"/>
        <v>51</v>
      </c>
      <c r="F172" s="30" t="str">
        <f t="shared" si="27"/>
        <v>71415</v>
      </c>
      <c r="G172" s="30" t="str">
        <f t="shared" si="28"/>
        <v>0129007</v>
      </c>
      <c r="H172" s="29" t="s">
        <v>445</v>
      </c>
      <c r="I172" s="30" t="str">
        <f t="shared" si="29"/>
        <v>C1606</v>
      </c>
      <c r="J172" s="28" t="s">
        <v>448</v>
      </c>
      <c r="K172" s="16">
        <v>247676</v>
      </c>
      <c r="L172" s="15">
        <v>20017</v>
      </c>
    </row>
    <row r="173" spans="1:12" x14ac:dyDescent="0.2">
      <c r="A173" s="2" t="s">
        <v>230</v>
      </c>
      <c r="B173" s="14" t="s">
        <v>309</v>
      </c>
      <c r="C173" s="14">
        <v>21</v>
      </c>
      <c r="D173" s="29" t="s">
        <v>443</v>
      </c>
      <c r="E173" s="30" t="str">
        <f t="shared" si="26"/>
        <v>51</v>
      </c>
      <c r="F173" s="30" t="str">
        <f t="shared" si="27"/>
        <v>71456</v>
      </c>
      <c r="G173" s="30" t="str">
        <f t="shared" si="28"/>
        <v>0133934</v>
      </c>
      <c r="H173" s="29" t="s">
        <v>446</v>
      </c>
      <c r="I173" s="30" t="str">
        <f t="shared" si="29"/>
        <v>C1801</v>
      </c>
      <c r="J173" s="28" t="s">
        <v>449</v>
      </c>
      <c r="K173" s="16">
        <v>133708</v>
      </c>
      <c r="L173" s="15">
        <v>15043</v>
      </c>
    </row>
    <row r="174" spans="1:12" x14ac:dyDescent="0.2">
      <c r="A174" s="2" t="s">
        <v>230</v>
      </c>
      <c r="B174" s="14" t="s">
        <v>309</v>
      </c>
      <c r="C174" s="14">
        <v>21</v>
      </c>
      <c r="D174" s="29" t="s">
        <v>444</v>
      </c>
      <c r="E174" s="30" t="str">
        <f t="shared" si="26"/>
        <v>51</v>
      </c>
      <c r="F174" s="30" t="str">
        <f t="shared" si="27"/>
        <v>71456</v>
      </c>
      <c r="G174" s="30" t="str">
        <f t="shared" si="28"/>
        <v>6053334</v>
      </c>
      <c r="H174" s="29" t="s">
        <v>447</v>
      </c>
      <c r="I174" s="30" t="str">
        <f t="shared" si="29"/>
        <v>C1826</v>
      </c>
      <c r="J174" s="28" t="s">
        <v>450</v>
      </c>
      <c r="K174" s="16">
        <v>15344</v>
      </c>
      <c r="L174" s="15">
        <v>47</v>
      </c>
    </row>
    <row r="175" spans="1:12" x14ac:dyDescent="0.2">
      <c r="A175" s="2" t="s">
        <v>232</v>
      </c>
      <c r="B175" s="14" t="s">
        <v>310</v>
      </c>
      <c r="C175" s="14">
        <v>1</v>
      </c>
      <c r="D175" s="29" t="s">
        <v>233</v>
      </c>
      <c r="E175" s="30" t="str">
        <f t="shared" ref="E175:E196" si="30">MID($D175,1,2)</f>
        <v>52</v>
      </c>
      <c r="F175" s="30" t="str">
        <f t="shared" ref="F175:F196" si="31">MID($D175,3,5)</f>
        <v>10520</v>
      </c>
      <c r="G175" s="30" t="str">
        <f t="shared" ref="G175:G196" si="32">MID($D175,8,7)</f>
        <v>0000000</v>
      </c>
      <c r="H175" s="29" t="s">
        <v>16</v>
      </c>
      <c r="I175" s="30" t="str">
        <f t="shared" si="29"/>
        <v>10520</v>
      </c>
      <c r="J175" s="28" t="s">
        <v>235</v>
      </c>
      <c r="K175" s="16">
        <v>71997</v>
      </c>
      <c r="L175" s="15">
        <v>17125</v>
      </c>
    </row>
    <row r="176" spans="1:12" x14ac:dyDescent="0.2">
      <c r="A176" s="2" t="s">
        <v>232</v>
      </c>
      <c r="B176" s="14" t="s">
        <v>310</v>
      </c>
      <c r="C176" s="14">
        <v>1</v>
      </c>
      <c r="D176" s="29" t="s">
        <v>236</v>
      </c>
      <c r="E176" s="30" t="str">
        <f t="shared" si="30"/>
        <v>52</v>
      </c>
      <c r="F176" s="30" t="str">
        <f t="shared" si="31"/>
        <v>71498</v>
      </c>
      <c r="G176" s="30" t="str">
        <f t="shared" si="32"/>
        <v>0000000</v>
      </c>
      <c r="H176" s="29" t="s">
        <v>16</v>
      </c>
      <c r="I176" s="30" t="str">
        <f t="shared" si="29"/>
        <v>71498</v>
      </c>
      <c r="J176" s="28" t="s">
        <v>237</v>
      </c>
      <c r="K176" s="16">
        <v>1073756</v>
      </c>
      <c r="L176" s="15">
        <v>179499</v>
      </c>
    </row>
    <row r="177" spans="1:12" x14ac:dyDescent="0.2">
      <c r="A177" s="2" t="s">
        <v>232</v>
      </c>
      <c r="B177" s="14" t="s">
        <v>310</v>
      </c>
      <c r="C177" s="14">
        <v>1</v>
      </c>
      <c r="D177" s="29" t="s">
        <v>553</v>
      </c>
      <c r="E177" s="30" t="str">
        <f t="shared" si="30"/>
        <v>52</v>
      </c>
      <c r="F177" s="30" t="str">
        <f t="shared" si="31"/>
        <v>10520</v>
      </c>
      <c r="G177" s="30" t="str">
        <f t="shared" si="32"/>
        <v>6119671</v>
      </c>
      <c r="H177" s="29" t="s">
        <v>555</v>
      </c>
      <c r="I177" s="30" t="str">
        <f t="shared" si="29"/>
        <v>C0430</v>
      </c>
      <c r="J177" s="28" t="s">
        <v>554</v>
      </c>
      <c r="K177" s="16">
        <v>32430</v>
      </c>
      <c r="L177" s="15">
        <v>9235</v>
      </c>
    </row>
    <row r="178" spans="1:12" x14ac:dyDescent="0.2">
      <c r="A178" s="2" t="s">
        <v>238</v>
      </c>
      <c r="B178" s="14" t="s">
        <v>311</v>
      </c>
      <c r="C178" s="14">
        <v>1</v>
      </c>
      <c r="D178" s="29" t="s">
        <v>239</v>
      </c>
      <c r="E178" s="30" t="str">
        <f t="shared" si="30"/>
        <v>54</v>
      </c>
      <c r="F178" s="30" t="str">
        <f t="shared" si="31"/>
        <v>10546</v>
      </c>
      <c r="G178" s="30" t="str">
        <f t="shared" si="32"/>
        <v>0000000</v>
      </c>
      <c r="H178" s="29" t="s">
        <v>16</v>
      </c>
      <c r="I178" s="30" t="str">
        <f t="shared" si="29"/>
        <v>10546</v>
      </c>
      <c r="J178" s="28" t="s">
        <v>241</v>
      </c>
      <c r="K178" s="16">
        <v>551301</v>
      </c>
      <c r="L178" s="15">
        <v>41025</v>
      </c>
    </row>
    <row r="179" spans="1:12" x14ac:dyDescent="0.2">
      <c r="A179" s="2" t="s">
        <v>238</v>
      </c>
      <c r="B179" s="14" t="s">
        <v>311</v>
      </c>
      <c r="C179" s="14">
        <v>1</v>
      </c>
      <c r="D179" s="29" t="s">
        <v>556</v>
      </c>
      <c r="E179" s="30" t="str">
        <f t="shared" si="30"/>
        <v>54</v>
      </c>
      <c r="F179" s="30" t="str">
        <f t="shared" si="31"/>
        <v>71795</v>
      </c>
      <c r="G179" s="30" t="str">
        <f t="shared" si="32"/>
        <v>0000000</v>
      </c>
      <c r="H179" s="29" t="s">
        <v>16</v>
      </c>
      <c r="I179" s="30" t="str">
        <f t="shared" si="29"/>
        <v>71795</v>
      </c>
      <c r="J179" s="28" t="s">
        <v>557</v>
      </c>
      <c r="K179" s="16">
        <v>48422</v>
      </c>
      <c r="L179" s="15">
        <v>8165</v>
      </c>
    </row>
    <row r="180" spans="1:12" x14ac:dyDescent="0.2">
      <c r="A180" s="2" t="s">
        <v>238</v>
      </c>
      <c r="B180" s="14" t="s">
        <v>311</v>
      </c>
      <c r="C180" s="14">
        <v>1</v>
      </c>
      <c r="D180" s="29" t="s">
        <v>242</v>
      </c>
      <c r="E180" s="30" t="str">
        <f t="shared" si="30"/>
        <v>54</v>
      </c>
      <c r="F180" s="30" t="str">
        <f t="shared" si="31"/>
        <v>71852</v>
      </c>
      <c r="G180" s="30" t="str">
        <f t="shared" si="32"/>
        <v>0000000</v>
      </c>
      <c r="H180" s="29" t="s">
        <v>16</v>
      </c>
      <c r="I180" s="30" t="str">
        <f t="shared" si="29"/>
        <v>71852</v>
      </c>
      <c r="J180" s="28" t="s">
        <v>243</v>
      </c>
      <c r="K180" s="16">
        <v>13505</v>
      </c>
      <c r="L180" s="15">
        <v>746</v>
      </c>
    </row>
    <row r="181" spans="1:12" x14ac:dyDescent="0.2">
      <c r="A181" s="2" t="s">
        <v>238</v>
      </c>
      <c r="B181" s="14" t="s">
        <v>311</v>
      </c>
      <c r="C181" s="14">
        <v>1</v>
      </c>
      <c r="D181" s="29" t="s">
        <v>558</v>
      </c>
      <c r="E181" s="30" t="str">
        <f t="shared" si="30"/>
        <v>54</v>
      </c>
      <c r="F181" s="30" t="str">
        <f t="shared" si="31"/>
        <v>72207</v>
      </c>
      <c r="G181" s="30" t="str">
        <f t="shared" si="32"/>
        <v>0000000</v>
      </c>
      <c r="H181" s="29" t="s">
        <v>16</v>
      </c>
      <c r="I181" s="30" t="str">
        <f t="shared" si="29"/>
        <v>72207</v>
      </c>
      <c r="J181" s="28" t="s">
        <v>559</v>
      </c>
      <c r="K181" s="16">
        <v>51394</v>
      </c>
      <c r="L181" s="15">
        <v>22984</v>
      </c>
    </row>
    <row r="182" spans="1:12" x14ac:dyDescent="0.2">
      <c r="A182" s="2" t="s">
        <v>238</v>
      </c>
      <c r="B182" s="14" t="s">
        <v>311</v>
      </c>
      <c r="C182" s="14">
        <v>1</v>
      </c>
      <c r="D182" s="29" t="s">
        <v>244</v>
      </c>
      <c r="E182" s="30" t="str">
        <f t="shared" si="30"/>
        <v>54</v>
      </c>
      <c r="F182" s="30" t="str">
        <f t="shared" si="31"/>
        <v>72215</v>
      </c>
      <c r="G182" s="30" t="str">
        <f t="shared" si="32"/>
        <v>0000000</v>
      </c>
      <c r="H182" s="29" t="s">
        <v>16</v>
      </c>
      <c r="I182" s="30" t="str">
        <f t="shared" si="29"/>
        <v>72215</v>
      </c>
      <c r="J182" s="28" t="s">
        <v>245</v>
      </c>
      <c r="K182" s="16">
        <v>282282</v>
      </c>
      <c r="L182" s="15">
        <v>43539</v>
      </c>
    </row>
    <row r="183" spans="1:12" x14ac:dyDescent="0.2">
      <c r="A183" s="2" t="s">
        <v>238</v>
      </c>
      <c r="B183" s="14" t="s">
        <v>311</v>
      </c>
      <c r="C183" s="14">
        <v>1</v>
      </c>
      <c r="D183" s="29" t="s">
        <v>246</v>
      </c>
      <c r="E183" s="30" t="str">
        <f t="shared" si="30"/>
        <v>54</v>
      </c>
      <c r="F183" s="30" t="str">
        <f t="shared" si="31"/>
        <v>72256</v>
      </c>
      <c r="G183" s="30" t="str">
        <f t="shared" si="32"/>
        <v>0000000</v>
      </c>
      <c r="H183" s="29" t="s">
        <v>16</v>
      </c>
      <c r="I183" s="30" t="str">
        <f t="shared" si="29"/>
        <v>72256</v>
      </c>
      <c r="J183" s="28" t="s">
        <v>247</v>
      </c>
      <c r="K183" s="16">
        <v>10278552</v>
      </c>
      <c r="L183" s="15">
        <v>350155</v>
      </c>
    </row>
    <row r="184" spans="1:12" x14ac:dyDescent="0.2">
      <c r="A184" s="2" t="s">
        <v>238</v>
      </c>
      <c r="B184" s="14" t="s">
        <v>311</v>
      </c>
      <c r="C184" s="14">
        <v>1</v>
      </c>
      <c r="D184" s="29" t="s">
        <v>248</v>
      </c>
      <c r="E184" s="30" t="str">
        <f t="shared" si="30"/>
        <v>54</v>
      </c>
      <c r="F184" s="30" t="str">
        <f t="shared" si="31"/>
        <v>75523</v>
      </c>
      <c r="G184" s="30" t="str">
        <f t="shared" si="32"/>
        <v>0000000</v>
      </c>
      <c r="H184" s="29" t="s">
        <v>16</v>
      </c>
      <c r="I184" s="30" t="str">
        <f t="shared" si="29"/>
        <v>75523</v>
      </c>
      <c r="J184" s="28" t="s">
        <v>249</v>
      </c>
      <c r="K184" s="16">
        <v>7593693</v>
      </c>
      <c r="L184" s="15">
        <v>98026</v>
      </c>
    </row>
    <row r="185" spans="1:12" x14ac:dyDescent="0.2">
      <c r="A185" s="2" t="s">
        <v>238</v>
      </c>
      <c r="B185" s="14" t="s">
        <v>311</v>
      </c>
      <c r="C185" s="14">
        <v>1</v>
      </c>
      <c r="D185" s="29" t="s">
        <v>250</v>
      </c>
      <c r="E185" s="30" t="str">
        <f t="shared" si="30"/>
        <v>54</v>
      </c>
      <c r="F185" s="30" t="str">
        <f t="shared" si="31"/>
        <v>75531</v>
      </c>
      <c r="G185" s="30" t="str">
        <f t="shared" si="32"/>
        <v>0000000</v>
      </c>
      <c r="H185" s="29" t="s">
        <v>16</v>
      </c>
      <c r="I185" s="30" t="str">
        <f t="shared" si="29"/>
        <v>75531</v>
      </c>
      <c r="J185" s="28" t="s">
        <v>251</v>
      </c>
      <c r="K185" s="16">
        <v>2735262</v>
      </c>
      <c r="L185" s="15">
        <v>42271</v>
      </c>
    </row>
    <row r="186" spans="1:12" x14ac:dyDescent="0.2">
      <c r="A186" s="2" t="s">
        <v>252</v>
      </c>
      <c r="B186" s="14" t="s">
        <v>312</v>
      </c>
      <c r="C186" s="14">
        <v>29</v>
      </c>
      <c r="D186" s="29" t="s">
        <v>560</v>
      </c>
      <c r="E186" s="30" t="str">
        <f t="shared" si="30"/>
        <v>55</v>
      </c>
      <c r="F186" s="30" t="str">
        <f t="shared" si="31"/>
        <v>72371</v>
      </c>
      <c r="G186" s="30" t="str">
        <f t="shared" si="32"/>
        <v>0000000</v>
      </c>
      <c r="H186" s="29" t="s">
        <v>16</v>
      </c>
      <c r="I186" s="30" t="str">
        <f t="shared" si="29"/>
        <v>72371</v>
      </c>
      <c r="J186" s="28" t="s">
        <v>561</v>
      </c>
      <c r="K186" s="16">
        <v>349386</v>
      </c>
      <c r="L186" s="15">
        <v>210195</v>
      </c>
    </row>
    <row r="187" spans="1:12" x14ac:dyDescent="0.2">
      <c r="A187" s="2" t="s">
        <v>254</v>
      </c>
      <c r="B187" s="14" t="s">
        <v>313</v>
      </c>
      <c r="C187" s="14">
        <v>58</v>
      </c>
      <c r="D187" s="29" t="s">
        <v>562</v>
      </c>
      <c r="E187" s="30" t="str">
        <f t="shared" si="30"/>
        <v>56</v>
      </c>
      <c r="F187" s="30" t="str">
        <f t="shared" si="31"/>
        <v>72454</v>
      </c>
      <c r="G187" s="30" t="str">
        <f t="shared" si="32"/>
        <v>0000000</v>
      </c>
      <c r="H187" s="29" t="s">
        <v>16</v>
      </c>
      <c r="I187" s="30" t="str">
        <f t="shared" si="29"/>
        <v>72454</v>
      </c>
      <c r="J187" s="28" t="s">
        <v>563</v>
      </c>
      <c r="K187" s="16">
        <v>853855</v>
      </c>
      <c r="L187" s="15">
        <v>119256</v>
      </c>
    </row>
    <row r="188" spans="1:12" x14ac:dyDescent="0.2">
      <c r="A188" s="2" t="s">
        <v>254</v>
      </c>
      <c r="B188" s="14" t="s">
        <v>313</v>
      </c>
      <c r="C188" s="14">
        <v>58</v>
      </c>
      <c r="D188" s="29" t="s">
        <v>327</v>
      </c>
      <c r="E188" s="30" t="str">
        <f t="shared" si="30"/>
        <v>56</v>
      </c>
      <c r="F188" s="30" t="str">
        <f t="shared" si="31"/>
        <v>72462</v>
      </c>
      <c r="G188" s="30" t="str">
        <f t="shared" si="32"/>
        <v>0000000</v>
      </c>
      <c r="H188" s="29" t="s">
        <v>16</v>
      </c>
      <c r="I188" s="30" t="str">
        <f t="shared" si="29"/>
        <v>72462</v>
      </c>
      <c r="J188" s="28" t="s">
        <v>328</v>
      </c>
      <c r="K188" s="16">
        <v>1729967</v>
      </c>
      <c r="L188" s="15">
        <v>493352</v>
      </c>
    </row>
    <row r="189" spans="1:12" x14ac:dyDescent="0.2">
      <c r="A189" s="2" t="s">
        <v>254</v>
      </c>
      <c r="B189" s="14" t="s">
        <v>313</v>
      </c>
      <c r="C189" s="14">
        <v>58</v>
      </c>
      <c r="D189" s="29" t="s">
        <v>451</v>
      </c>
      <c r="E189" s="30" t="str">
        <f t="shared" si="30"/>
        <v>56</v>
      </c>
      <c r="F189" s="30" t="str">
        <f t="shared" si="31"/>
        <v>72470</v>
      </c>
      <c r="G189" s="30" t="str">
        <f t="shared" si="32"/>
        <v>0000000</v>
      </c>
      <c r="H189" s="29" t="s">
        <v>16</v>
      </c>
      <c r="I189" s="30" t="str">
        <f t="shared" si="29"/>
        <v>72470</v>
      </c>
      <c r="J189" s="28" t="s">
        <v>452</v>
      </c>
      <c r="K189" s="16">
        <v>31960</v>
      </c>
      <c r="L189" s="15">
        <v>9680</v>
      </c>
    </row>
    <row r="190" spans="1:12" x14ac:dyDescent="0.2">
      <c r="A190" s="2" t="s">
        <v>254</v>
      </c>
      <c r="B190" s="14" t="s">
        <v>313</v>
      </c>
      <c r="C190" s="14">
        <v>58</v>
      </c>
      <c r="D190" s="29" t="s">
        <v>256</v>
      </c>
      <c r="E190" s="30" t="str">
        <f t="shared" si="30"/>
        <v>56</v>
      </c>
      <c r="F190" s="30" t="str">
        <f t="shared" si="31"/>
        <v>72553</v>
      </c>
      <c r="G190" s="30" t="str">
        <f t="shared" si="32"/>
        <v>0000000</v>
      </c>
      <c r="H190" s="29" t="s">
        <v>16</v>
      </c>
      <c r="I190" s="30" t="str">
        <f t="shared" si="29"/>
        <v>72553</v>
      </c>
      <c r="J190" s="28" t="s">
        <v>257</v>
      </c>
      <c r="K190" s="16">
        <v>807547</v>
      </c>
      <c r="L190" s="15">
        <v>110403</v>
      </c>
    </row>
    <row r="191" spans="1:12" x14ac:dyDescent="0.2">
      <c r="A191" s="2" t="s">
        <v>254</v>
      </c>
      <c r="B191" s="14" t="s">
        <v>313</v>
      </c>
      <c r="C191" s="14">
        <v>58</v>
      </c>
      <c r="D191" s="29" t="s">
        <v>564</v>
      </c>
      <c r="E191" s="30" t="str">
        <f>MID($D191,1,2)</f>
        <v>56</v>
      </c>
      <c r="F191" s="30" t="str">
        <f>MID($D191,3,5)</f>
        <v>72561</v>
      </c>
      <c r="G191" s="30" t="str">
        <f>MID($D191,8,7)</f>
        <v>0000000</v>
      </c>
      <c r="H191" s="29" t="s">
        <v>16</v>
      </c>
      <c r="I191" s="30" t="str">
        <f t="shared" si="29"/>
        <v>72561</v>
      </c>
      <c r="J191" s="5" t="s">
        <v>565</v>
      </c>
      <c r="K191" s="40">
        <v>876926</v>
      </c>
      <c r="L191" s="41">
        <v>321195</v>
      </c>
    </row>
    <row r="192" spans="1:12" x14ac:dyDescent="0.2">
      <c r="A192" s="2" t="s">
        <v>254</v>
      </c>
      <c r="B192" s="14" t="s">
        <v>313</v>
      </c>
      <c r="C192" s="14">
        <v>58</v>
      </c>
      <c r="D192" s="29" t="s">
        <v>258</v>
      </c>
      <c r="E192" s="30" t="str">
        <f t="shared" si="30"/>
        <v>56</v>
      </c>
      <c r="F192" s="30" t="str">
        <f t="shared" si="31"/>
        <v>72652</v>
      </c>
      <c r="G192" s="30" t="str">
        <f t="shared" si="32"/>
        <v>0000000</v>
      </c>
      <c r="H192" s="29" t="s">
        <v>16</v>
      </c>
      <c r="I192" s="30" t="str">
        <f t="shared" si="29"/>
        <v>72652</v>
      </c>
      <c r="J192" s="28" t="s">
        <v>259</v>
      </c>
      <c r="K192" s="16">
        <v>2238903</v>
      </c>
      <c r="L192" s="15">
        <v>355543</v>
      </c>
    </row>
    <row r="193" spans="1:12" x14ac:dyDescent="0.2">
      <c r="A193" s="2" t="s">
        <v>254</v>
      </c>
      <c r="B193" s="14" t="s">
        <v>313</v>
      </c>
      <c r="C193" s="14">
        <v>58</v>
      </c>
      <c r="D193" s="29" t="s">
        <v>260</v>
      </c>
      <c r="E193" s="30" t="str">
        <f t="shared" si="30"/>
        <v>56</v>
      </c>
      <c r="F193" s="30" t="str">
        <f t="shared" si="31"/>
        <v>76828</v>
      </c>
      <c r="G193" s="30" t="str">
        <f t="shared" si="32"/>
        <v>0000000</v>
      </c>
      <c r="H193" s="29" t="s">
        <v>16</v>
      </c>
      <c r="I193" s="30" t="str">
        <f t="shared" si="29"/>
        <v>76828</v>
      </c>
      <c r="J193" s="28" t="s">
        <v>261</v>
      </c>
      <c r="K193" s="16">
        <v>1368918</v>
      </c>
      <c r="L193" s="15">
        <v>118542</v>
      </c>
    </row>
    <row r="194" spans="1:12" x14ac:dyDescent="0.2">
      <c r="A194" s="2" t="s">
        <v>254</v>
      </c>
      <c r="B194" s="14" t="s">
        <v>313</v>
      </c>
      <c r="C194" s="14">
        <v>58</v>
      </c>
      <c r="D194" s="29" t="s">
        <v>262</v>
      </c>
      <c r="E194" s="30" t="str">
        <f t="shared" si="30"/>
        <v>56</v>
      </c>
      <c r="F194" s="30" t="str">
        <f t="shared" si="31"/>
        <v>72553</v>
      </c>
      <c r="G194" s="30" t="str">
        <f t="shared" si="32"/>
        <v>0139592</v>
      </c>
      <c r="H194" s="29" t="s">
        <v>263</v>
      </c>
      <c r="I194" s="30" t="str">
        <f t="shared" si="29"/>
        <v>C2062</v>
      </c>
      <c r="J194" s="28" t="s">
        <v>264</v>
      </c>
      <c r="K194" s="16">
        <v>70993</v>
      </c>
      <c r="L194" s="15">
        <v>16994</v>
      </c>
    </row>
    <row r="195" spans="1:12" x14ac:dyDescent="0.2">
      <c r="A195" s="2" t="s">
        <v>265</v>
      </c>
      <c r="B195" s="14" t="s">
        <v>314</v>
      </c>
      <c r="C195" s="14">
        <v>1</v>
      </c>
      <c r="D195" s="29" t="s">
        <v>267</v>
      </c>
      <c r="E195" s="30" t="str">
        <f t="shared" si="30"/>
        <v>57</v>
      </c>
      <c r="F195" s="30" t="str">
        <f t="shared" si="31"/>
        <v>72694</v>
      </c>
      <c r="G195" s="30" t="str">
        <f t="shared" si="32"/>
        <v>0000000</v>
      </c>
      <c r="H195" s="29" t="s">
        <v>16</v>
      </c>
      <c r="I195" s="30" t="str">
        <f t="shared" si="29"/>
        <v>72694</v>
      </c>
      <c r="J195" s="28" t="s">
        <v>44</v>
      </c>
      <c r="K195" s="16">
        <v>2187635</v>
      </c>
      <c r="L195" s="15">
        <v>262145</v>
      </c>
    </row>
    <row r="196" spans="1:12" x14ac:dyDescent="0.2">
      <c r="A196" s="2" t="s">
        <v>268</v>
      </c>
      <c r="B196" s="14" t="s">
        <v>315</v>
      </c>
      <c r="C196" s="14">
        <v>2</v>
      </c>
      <c r="D196" s="29" t="s">
        <v>269</v>
      </c>
      <c r="E196" s="30" t="str">
        <f t="shared" si="30"/>
        <v>58</v>
      </c>
      <c r="F196" s="30" t="str">
        <f t="shared" si="31"/>
        <v>10587</v>
      </c>
      <c r="G196" s="30" t="str">
        <f t="shared" si="32"/>
        <v>0000000</v>
      </c>
      <c r="H196" s="29" t="s">
        <v>16</v>
      </c>
      <c r="I196" s="30" t="str">
        <f t="shared" si="29"/>
        <v>10587</v>
      </c>
      <c r="J196" s="28" t="s">
        <v>271</v>
      </c>
      <c r="K196" s="16">
        <v>132734</v>
      </c>
      <c r="L196" s="15">
        <v>39699</v>
      </c>
    </row>
    <row r="197" spans="1:12" ht="15.75" x14ac:dyDescent="0.25">
      <c r="A197" s="54" t="s">
        <v>11</v>
      </c>
      <c r="B197" s="54"/>
      <c r="C197" s="54"/>
      <c r="D197" s="55"/>
      <c r="E197" s="56"/>
      <c r="F197" s="56"/>
      <c r="G197" s="56"/>
      <c r="H197" s="56"/>
      <c r="I197" s="57"/>
      <c r="J197" s="58"/>
      <c r="K197" s="59">
        <f>SUBTOTAL(109,Table228[
2020‒21
Final
Allocation
Amount])</f>
        <v>316967137</v>
      </c>
      <c r="L197" s="60">
        <f>SUBTOTAL(109,Table228[7th
Apportionment])</f>
        <v>44724603</v>
      </c>
    </row>
    <row r="198" spans="1:12" x14ac:dyDescent="0.2">
      <c r="A198" s="17" t="s">
        <v>12</v>
      </c>
      <c r="B198" s="17"/>
      <c r="C198" s="17"/>
    </row>
    <row r="199" spans="1:12" x14ac:dyDescent="0.2">
      <c r="A199" s="17" t="s">
        <v>13</v>
      </c>
      <c r="B199" s="17"/>
      <c r="C199" s="17"/>
    </row>
    <row r="200" spans="1:12" x14ac:dyDescent="0.2">
      <c r="A200" s="19" t="s">
        <v>571</v>
      </c>
      <c r="B200" s="18"/>
      <c r="C200" s="18"/>
    </row>
  </sheetData>
  <conditionalFormatting sqref="I7">
    <cfRule type="duplicateValues" dxfId="1" priority="693"/>
  </conditionalFormatting>
  <conditionalFormatting sqref="I8:I196">
    <cfRule type="duplicateValues" dxfId="0" priority="827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E51"/>
  <sheetViews>
    <sheetView zoomScaleNormal="100" workbookViewId="0"/>
  </sheetViews>
  <sheetFormatPr defaultColWidth="8.88671875" defaultRowHeight="12.75" x14ac:dyDescent="0.2"/>
  <cols>
    <col min="1" max="1" width="11.21875" style="21" customWidth="1"/>
    <col min="2" max="2" width="21.44140625" style="21" customWidth="1"/>
    <col min="3" max="3" width="27.5546875" style="21" customWidth="1"/>
    <col min="4" max="4" width="15.44140625" style="21" customWidth="1"/>
    <col min="5" max="5" width="10.21875" style="21" customWidth="1"/>
    <col min="6" max="16384" width="8.88671875" style="21"/>
  </cols>
  <sheetData>
    <row r="1" spans="1:5" ht="20.25" x14ac:dyDescent="0.2">
      <c r="A1" s="48" t="s">
        <v>570</v>
      </c>
      <c r="B1" s="20"/>
      <c r="C1" s="20"/>
      <c r="D1" s="20"/>
    </row>
    <row r="2" spans="1:5" ht="18" x14ac:dyDescent="0.2">
      <c r="A2" s="32" t="s">
        <v>316</v>
      </c>
      <c r="B2" s="20"/>
      <c r="C2" s="20"/>
      <c r="D2" s="20"/>
    </row>
    <row r="3" spans="1:5" ht="15.75" x14ac:dyDescent="0.2">
      <c r="A3" s="46" t="s">
        <v>0</v>
      </c>
      <c r="B3" s="20"/>
      <c r="C3" s="20"/>
      <c r="D3" s="20"/>
    </row>
    <row r="4" spans="1:5" ht="15.75" x14ac:dyDescent="0.25">
      <c r="A4" s="47" t="s">
        <v>317</v>
      </c>
      <c r="B4" s="20"/>
      <c r="C4" s="20"/>
      <c r="D4" s="20"/>
    </row>
    <row r="5" spans="1:5" ht="31.5" x14ac:dyDescent="0.25">
      <c r="A5" s="37" t="s">
        <v>5</v>
      </c>
      <c r="B5" s="37" t="s">
        <v>318</v>
      </c>
      <c r="C5" s="37" t="s">
        <v>319</v>
      </c>
      <c r="D5" s="38" t="s">
        <v>320</v>
      </c>
      <c r="E5" s="49" t="s">
        <v>615</v>
      </c>
    </row>
    <row r="6" spans="1:5" ht="15" x14ac:dyDescent="0.2">
      <c r="A6" s="22" t="s">
        <v>15</v>
      </c>
      <c r="B6" s="23" t="s">
        <v>14</v>
      </c>
      <c r="C6" s="39" t="s">
        <v>572</v>
      </c>
      <c r="D6" s="24">
        <v>34664</v>
      </c>
      <c r="E6" s="45" t="s">
        <v>573</v>
      </c>
    </row>
    <row r="7" spans="1:5" ht="15" x14ac:dyDescent="0.2">
      <c r="A7" s="42" t="s">
        <v>569</v>
      </c>
      <c r="B7" s="44" t="s">
        <v>457</v>
      </c>
      <c r="C7" s="39" t="s">
        <v>572</v>
      </c>
      <c r="D7" s="43">
        <v>51298</v>
      </c>
      <c r="E7" s="45" t="s">
        <v>574</v>
      </c>
    </row>
    <row r="8" spans="1:5" ht="15" x14ac:dyDescent="0.2">
      <c r="A8" s="22" t="s">
        <v>18</v>
      </c>
      <c r="B8" s="23" t="s">
        <v>17</v>
      </c>
      <c r="C8" s="39" t="s">
        <v>572</v>
      </c>
      <c r="D8" s="24">
        <v>239414</v>
      </c>
      <c r="E8" s="45" t="s">
        <v>575</v>
      </c>
    </row>
    <row r="9" spans="1:5" ht="15" x14ac:dyDescent="0.2">
      <c r="A9" s="22" t="s">
        <v>24</v>
      </c>
      <c r="B9" s="23" t="s">
        <v>23</v>
      </c>
      <c r="C9" s="39" t="s">
        <v>572</v>
      </c>
      <c r="D9" s="24">
        <v>1029711</v>
      </c>
      <c r="E9" s="45" t="s">
        <v>576</v>
      </c>
    </row>
    <row r="10" spans="1:5" ht="15" x14ac:dyDescent="0.2">
      <c r="A10" s="22" t="s">
        <v>31</v>
      </c>
      <c r="B10" s="23" t="s">
        <v>30</v>
      </c>
      <c r="C10" s="39" t="s">
        <v>572</v>
      </c>
      <c r="D10" s="24">
        <v>102194</v>
      </c>
      <c r="E10" s="45" t="s">
        <v>577</v>
      </c>
    </row>
    <row r="11" spans="1:5" ht="15" x14ac:dyDescent="0.2">
      <c r="A11" s="22" t="s">
        <v>35</v>
      </c>
      <c r="B11" s="23" t="s">
        <v>34</v>
      </c>
      <c r="C11" s="39" t="s">
        <v>572</v>
      </c>
      <c r="D11" s="24">
        <v>1127257</v>
      </c>
      <c r="E11" s="45" t="s">
        <v>578</v>
      </c>
    </row>
    <row r="12" spans="1:5" ht="15" x14ac:dyDescent="0.2">
      <c r="A12" s="22" t="s">
        <v>49</v>
      </c>
      <c r="B12" s="23" t="s">
        <v>48</v>
      </c>
      <c r="C12" s="39" t="s">
        <v>572</v>
      </c>
      <c r="D12" s="24">
        <v>7988</v>
      </c>
      <c r="E12" s="45" t="s">
        <v>579</v>
      </c>
    </row>
    <row r="13" spans="1:5" ht="15" x14ac:dyDescent="0.2">
      <c r="A13" s="22" t="s">
        <v>51</v>
      </c>
      <c r="B13" s="23" t="s">
        <v>50</v>
      </c>
      <c r="C13" s="39" t="s">
        <v>572</v>
      </c>
      <c r="D13" s="24">
        <v>295218</v>
      </c>
      <c r="E13" s="45" t="s">
        <v>580</v>
      </c>
    </row>
    <row r="14" spans="1:5" ht="15" x14ac:dyDescent="0.2">
      <c r="A14" s="22" t="s">
        <v>53</v>
      </c>
      <c r="B14" s="23" t="s">
        <v>52</v>
      </c>
      <c r="C14" s="39" t="s">
        <v>572</v>
      </c>
      <c r="D14" s="24">
        <v>1280916</v>
      </c>
      <c r="E14" s="45" t="s">
        <v>581</v>
      </c>
    </row>
    <row r="15" spans="1:5" ht="15" x14ac:dyDescent="0.2">
      <c r="A15" s="22" t="s">
        <v>59</v>
      </c>
      <c r="B15" s="23" t="s">
        <v>58</v>
      </c>
      <c r="C15" s="39" t="s">
        <v>572</v>
      </c>
      <c r="D15" s="24">
        <v>1943554</v>
      </c>
      <c r="E15" s="45" t="s">
        <v>582</v>
      </c>
    </row>
    <row r="16" spans="1:5" ht="15" x14ac:dyDescent="0.2">
      <c r="A16" s="22" t="s">
        <v>65</v>
      </c>
      <c r="B16" s="23" t="s">
        <v>64</v>
      </c>
      <c r="C16" s="39" t="s">
        <v>572</v>
      </c>
      <c r="D16" s="24">
        <v>19098</v>
      </c>
      <c r="E16" s="45" t="s">
        <v>583</v>
      </c>
    </row>
    <row r="17" spans="1:5" ht="15" x14ac:dyDescent="0.2">
      <c r="A17" s="22" t="s">
        <v>67</v>
      </c>
      <c r="B17" s="23" t="s">
        <v>66</v>
      </c>
      <c r="C17" s="39" t="s">
        <v>572</v>
      </c>
      <c r="D17" s="24">
        <v>268734</v>
      </c>
      <c r="E17" s="45" t="s">
        <v>584</v>
      </c>
    </row>
    <row r="18" spans="1:5" ht="15" x14ac:dyDescent="0.2">
      <c r="A18" s="22" t="s">
        <v>72</v>
      </c>
      <c r="B18" s="26" t="s">
        <v>453</v>
      </c>
      <c r="C18" s="39" t="s">
        <v>572</v>
      </c>
      <c r="D18" s="24">
        <v>16399835</v>
      </c>
      <c r="E18" s="45" t="s">
        <v>585</v>
      </c>
    </row>
    <row r="19" spans="1:5" ht="15" x14ac:dyDescent="0.2">
      <c r="A19" s="22" t="s">
        <v>96</v>
      </c>
      <c r="B19" s="23" t="s">
        <v>95</v>
      </c>
      <c r="C19" s="39" t="s">
        <v>572</v>
      </c>
      <c r="D19" s="24">
        <v>13555</v>
      </c>
      <c r="E19" s="45" t="s">
        <v>586</v>
      </c>
    </row>
    <row r="20" spans="1:5" ht="15" x14ac:dyDescent="0.2">
      <c r="A20" s="22" t="s">
        <v>98</v>
      </c>
      <c r="B20" s="23" t="s">
        <v>97</v>
      </c>
      <c r="C20" s="39" t="s">
        <v>572</v>
      </c>
      <c r="D20" s="24">
        <v>254951</v>
      </c>
      <c r="E20" s="45" t="s">
        <v>587</v>
      </c>
    </row>
    <row r="21" spans="1:5" ht="15" x14ac:dyDescent="0.2">
      <c r="A21" s="22" t="s">
        <v>102</v>
      </c>
      <c r="B21" s="23" t="s">
        <v>101</v>
      </c>
      <c r="C21" s="39" t="s">
        <v>572</v>
      </c>
      <c r="D21" s="24">
        <v>26937</v>
      </c>
      <c r="E21" s="45" t="s">
        <v>588</v>
      </c>
    </row>
    <row r="22" spans="1:5" ht="15" x14ac:dyDescent="0.2">
      <c r="A22" s="22" t="s">
        <v>107</v>
      </c>
      <c r="B22" s="23" t="s">
        <v>106</v>
      </c>
      <c r="C22" s="39" t="s">
        <v>572</v>
      </c>
      <c r="D22" s="24">
        <v>8697</v>
      </c>
      <c r="E22" s="45" t="s">
        <v>589</v>
      </c>
    </row>
    <row r="23" spans="1:5" ht="15" x14ac:dyDescent="0.2">
      <c r="A23" s="22" t="s">
        <v>109</v>
      </c>
      <c r="B23" s="23" t="s">
        <v>108</v>
      </c>
      <c r="C23" s="39" t="s">
        <v>572</v>
      </c>
      <c r="D23" s="24">
        <v>382899</v>
      </c>
      <c r="E23" s="45" t="s">
        <v>590</v>
      </c>
    </row>
    <row r="24" spans="1:5" ht="15" x14ac:dyDescent="0.2">
      <c r="A24" s="22" t="s">
        <v>115</v>
      </c>
      <c r="B24" s="23" t="s">
        <v>114</v>
      </c>
      <c r="C24" s="39" t="s">
        <v>572</v>
      </c>
      <c r="D24" s="24">
        <v>29445</v>
      </c>
      <c r="E24" s="45" t="s">
        <v>591</v>
      </c>
    </row>
    <row r="25" spans="1:5" ht="15" x14ac:dyDescent="0.2">
      <c r="A25" s="22" t="s">
        <v>117</v>
      </c>
      <c r="B25" s="23" t="s">
        <v>116</v>
      </c>
      <c r="C25" s="39" t="s">
        <v>572</v>
      </c>
      <c r="D25" s="24">
        <v>1098324</v>
      </c>
      <c r="E25" s="45" t="s">
        <v>592</v>
      </c>
    </row>
    <row r="26" spans="1:5" ht="15" x14ac:dyDescent="0.2">
      <c r="A26" s="22" t="s">
        <v>127</v>
      </c>
      <c r="B26" s="23" t="s">
        <v>126</v>
      </c>
      <c r="C26" s="39" t="s">
        <v>572</v>
      </c>
      <c r="D26" s="24">
        <v>356964</v>
      </c>
      <c r="E26" s="45" t="s">
        <v>593</v>
      </c>
    </row>
    <row r="27" spans="1:5" ht="15" x14ac:dyDescent="0.2">
      <c r="A27" s="22" t="s">
        <v>130</v>
      </c>
      <c r="B27" s="23" t="s">
        <v>128</v>
      </c>
      <c r="C27" s="39" t="s">
        <v>572</v>
      </c>
      <c r="D27" s="24">
        <v>2994524</v>
      </c>
      <c r="E27" s="45" t="s">
        <v>594</v>
      </c>
    </row>
    <row r="28" spans="1:5" ht="15" x14ac:dyDescent="0.2">
      <c r="A28" s="22" t="s">
        <v>142</v>
      </c>
      <c r="B28" s="23" t="s">
        <v>141</v>
      </c>
      <c r="C28" s="39" t="s">
        <v>572</v>
      </c>
      <c r="D28" s="24">
        <v>3522295</v>
      </c>
      <c r="E28" s="45" t="s">
        <v>595</v>
      </c>
    </row>
    <row r="29" spans="1:5" ht="15" x14ac:dyDescent="0.2">
      <c r="A29" s="22" t="s">
        <v>151</v>
      </c>
      <c r="B29" s="23" t="s">
        <v>150</v>
      </c>
      <c r="C29" s="39" t="s">
        <v>572</v>
      </c>
      <c r="D29" s="24">
        <v>1121971</v>
      </c>
      <c r="E29" s="45" t="s">
        <v>596</v>
      </c>
    </row>
    <row r="30" spans="1:5" ht="15" x14ac:dyDescent="0.2">
      <c r="A30" s="22" t="s">
        <v>157</v>
      </c>
      <c r="B30" s="23" t="s">
        <v>156</v>
      </c>
      <c r="C30" s="39" t="s">
        <v>572</v>
      </c>
      <c r="D30" s="24">
        <v>1028519</v>
      </c>
      <c r="E30" s="45" t="s">
        <v>597</v>
      </c>
    </row>
    <row r="31" spans="1:5" ht="15" x14ac:dyDescent="0.2">
      <c r="A31" s="22" t="s">
        <v>169</v>
      </c>
      <c r="B31" s="23" t="s">
        <v>168</v>
      </c>
      <c r="C31" s="39" t="s">
        <v>572</v>
      </c>
      <c r="D31" s="24">
        <v>2522828</v>
      </c>
      <c r="E31" s="45" t="s">
        <v>598</v>
      </c>
    </row>
    <row r="32" spans="1:5" ht="15" x14ac:dyDescent="0.2">
      <c r="A32" s="22" t="s">
        <v>175</v>
      </c>
      <c r="B32" s="23" t="s">
        <v>174</v>
      </c>
      <c r="C32" s="39" t="s">
        <v>572</v>
      </c>
      <c r="D32" s="24">
        <v>346703</v>
      </c>
      <c r="E32" s="45" t="s">
        <v>599</v>
      </c>
    </row>
    <row r="33" spans="1:5" ht="15" x14ac:dyDescent="0.2">
      <c r="A33" s="22" t="s">
        <v>179</v>
      </c>
      <c r="B33" s="23" t="s">
        <v>178</v>
      </c>
      <c r="C33" s="39" t="s">
        <v>572</v>
      </c>
      <c r="D33" s="24">
        <v>366490</v>
      </c>
      <c r="E33" s="45" t="s">
        <v>600</v>
      </c>
    </row>
    <row r="34" spans="1:5" ht="15" x14ac:dyDescent="0.2">
      <c r="A34" s="22" t="s">
        <v>185</v>
      </c>
      <c r="B34" s="23" t="s">
        <v>184</v>
      </c>
      <c r="C34" s="39" t="s">
        <v>572</v>
      </c>
      <c r="D34" s="24">
        <v>299369</v>
      </c>
      <c r="E34" s="45" t="s">
        <v>601</v>
      </c>
    </row>
    <row r="35" spans="1:5" ht="15" x14ac:dyDescent="0.2">
      <c r="A35" s="22" t="s">
        <v>191</v>
      </c>
      <c r="B35" s="23" t="s">
        <v>190</v>
      </c>
      <c r="C35" s="39" t="s">
        <v>572</v>
      </c>
      <c r="D35" s="24">
        <v>77806</v>
      </c>
      <c r="E35" s="45" t="s">
        <v>602</v>
      </c>
    </row>
    <row r="36" spans="1:5" ht="15" x14ac:dyDescent="0.2">
      <c r="A36" s="22" t="s">
        <v>197</v>
      </c>
      <c r="B36" s="23" t="s">
        <v>196</v>
      </c>
      <c r="C36" s="39" t="s">
        <v>572</v>
      </c>
      <c r="D36" s="24">
        <v>17736</v>
      </c>
      <c r="E36" s="45" t="s">
        <v>603</v>
      </c>
    </row>
    <row r="37" spans="1:5" ht="15" x14ac:dyDescent="0.2">
      <c r="A37" s="22" t="s">
        <v>199</v>
      </c>
      <c r="B37" s="23" t="s">
        <v>198</v>
      </c>
      <c r="C37" s="39" t="s">
        <v>572</v>
      </c>
      <c r="D37" s="24">
        <v>32284</v>
      </c>
      <c r="E37" s="45" t="s">
        <v>604</v>
      </c>
    </row>
    <row r="38" spans="1:5" ht="15" x14ac:dyDescent="0.2">
      <c r="A38" s="22" t="s">
        <v>202</v>
      </c>
      <c r="B38" s="23" t="s">
        <v>200</v>
      </c>
      <c r="C38" s="39" t="s">
        <v>572</v>
      </c>
      <c r="D38" s="24">
        <v>987193</v>
      </c>
      <c r="E38" s="45" t="s">
        <v>605</v>
      </c>
    </row>
    <row r="39" spans="1:5" ht="15" x14ac:dyDescent="0.2">
      <c r="A39" s="22" t="s">
        <v>208</v>
      </c>
      <c r="B39" s="23" t="s">
        <v>206</v>
      </c>
      <c r="C39" s="39" t="s">
        <v>572</v>
      </c>
      <c r="D39" s="24">
        <v>1624385</v>
      </c>
      <c r="E39" s="45" t="s">
        <v>606</v>
      </c>
    </row>
    <row r="40" spans="1:5" ht="15" x14ac:dyDescent="0.2">
      <c r="A40" s="22" t="s">
        <v>223</v>
      </c>
      <c r="B40" s="23" t="s">
        <v>222</v>
      </c>
      <c r="C40" s="39" t="s">
        <v>572</v>
      </c>
      <c r="D40" s="24">
        <v>1905966</v>
      </c>
      <c r="E40" s="45" t="s">
        <v>607</v>
      </c>
    </row>
    <row r="41" spans="1:5" ht="15" x14ac:dyDescent="0.2">
      <c r="A41" s="22" t="s">
        <v>231</v>
      </c>
      <c r="B41" s="23" t="s">
        <v>230</v>
      </c>
      <c r="C41" s="39" t="s">
        <v>572</v>
      </c>
      <c r="D41" s="24">
        <v>35107</v>
      </c>
      <c r="E41" s="45" t="s">
        <v>608</v>
      </c>
    </row>
    <row r="42" spans="1:5" ht="15" x14ac:dyDescent="0.2">
      <c r="A42" s="22" t="s">
        <v>234</v>
      </c>
      <c r="B42" s="23" t="s">
        <v>232</v>
      </c>
      <c r="C42" s="39" t="s">
        <v>572</v>
      </c>
      <c r="D42" s="24">
        <v>205859</v>
      </c>
      <c r="E42" s="45" t="s">
        <v>609</v>
      </c>
    </row>
    <row r="43" spans="1:5" ht="15" x14ac:dyDescent="0.2">
      <c r="A43" s="22" t="s">
        <v>240</v>
      </c>
      <c r="B43" s="23" t="s">
        <v>238</v>
      </c>
      <c r="C43" s="39" t="s">
        <v>572</v>
      </c>
      <c r="D43" s="24">
        <v>606911</v>
      </c>
      <c r="E43" s="45" t="s">
        <v>610</v>
      </c>
    </row>
    <row r="44" spans="1:5" ht="15" x14ac:dyDescent="0.2">
      <c r="A44" s="22" t="s">
        <v>253</v>
      </c>
      <c r="B44" s="23" t="s">
        <v>252</v>
      </c>
      <c r="C44" s="39" t="s">
        <v>572</v>
      </c>
      <c r="D44" s="24">
        <v>210195</v>
      </c>
      <c r="E44" s="45" t="s">
        <v>611</v>
      </c>
    </row>
    <row r="45" spans="1:5" ht="15" x14ac:dyDescent="0.2">
      <c r="A45" s="22" t="s">
        <v>255</v>
      </c>
      <c r="B45" s="23" t="s">
        <v>254</v>
      </c>
      <c r="C45" s="39" t="s">
        <v>572</v>
      </c>
      <c r="D45" s="24">
        <v>1544965</v>
      </c>
      <c r="E45" s="45" t="s">
        <v>612</v>
      </c>
    </row>
    <row r="46" spans="1:5" ht="15" x14ac:dyDescent="0.2">
      <c r="A46" s="22" t="s">
        <v>266</v>
      </c>
      <c r="B46" s="23" t="s">
        <v>265</v>
      </c>
      <c r="C46" s="39" t="s">
        <v>572</v>
      </c>
      <c r="D46" s="24">
        <v>262145</v>
      </c>
      <c r="E46" s="45" t="s">
        <v>613</v>
      </c>
    </row>
    <row r="47" spans="1:5" ht="15" x14ac:dyDescent="0.2">
      <c r="A47" s="22" t="s">
        <v>270</v>
      </c>
      <c r="B47" s="23" t="s">
        <v>268</v>
      </c>
      <c r="C47" s="39" t="s">
        <v>572</v>
      </c>
      <c r="D47" s="24">
        <v>39699</v>
      </c>
      <c r="E47" s="45" t="s">
        <v>614</v>
      </c>
    </row>
    <row r="48" spans="1:5" ht="15.75" x14ac:dyDescent="0.25">
      <c r="A48" s="50" t="s">
        <v>11</v>
      </c>
      <c r="B48" s="51"/>
      <c r="C48" s="51"/>
      <c r="D48" s="52">
        <f>SUBTOTAL(109,Table3[County
Total])</f>
        <v>44724603</v>
      </c>
      <c r="E48" s="53"/>
    </row>
    <row r="49" spans="1:4" ht="15" x14ac:dyDescent="0.2">
      <c r="A49" s="25" t="s">
        <v>12</v>
      </c>
      <c r="B49" s="23"/>
      <c r="C49" s="23"/>
      <c r="D49" s="24"/>
    </row>
    <row r="50" spans="1:4" ht="15" x14ac:dyDescent="0.2">
      <c r="A50" s="25" t="s">
        <v>13</v>
      </c>
      <c r="B50" s="23"/>
      <c r="C50" s="23"/>
      <c r="D50" s="24"/>
    </row>
    <row r="51" spans="1:4" ht="15" x14ac:dyDescent="0.2">
      <c r="A51" s="27" t="s">
        <v>571</v>
      </c>
      <c r="B51" s="23"/>
      <c r="C51" s="23"/>
      <c r="D51" s="24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A 7th - LEA</vt:lpstr>
      <vt:lpstr>2020-21 Title I, Pt A 7th - Cty</vt:lpstr>
      <vt:lpstr>'2020-21 Title I, Pt A 7th - Cty'!Print_Area</vt:lpstr>
      <vt:lpstr>'2020-21 Title I, Pt A 7th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Title I, Part A</dc:title>
  <dc:subject>Title I, Part A, Improving Basic Programs Operated by Local Education Agencies seventh apportionment schedule for fiscal year 2020-21.</dc:subject>
  <dc:creator/>
  <cp:lastModifiedBy/>
  <dcterms:created xsi:type="dcterms:W3CDTF">2024-01-03T18:25:11Z</dcterms:created>
  <dcterms:modified xsi:type="dcterms:W3CDTF">2024-01-03T18:25:20Z</dcterms:modified>
</cp:coreProperties>
</file>