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1B1053DE-BAEA-45A2-B9C5-331697A0E8F0}" xr6:coauthVersionLast="47" xr6:coauthVersionMax="47" xr10:uidLastSave="{00000000-0000-0000-0000-000000000000}"/>
  <bookViews>
    <workbookView xWindow="-120" yWindow="-120" windowWidth="29040" windowHeight="15840" xr2:uid="{207B0FBE-39BC-4B4C-B57A-2BD7897C86C7}"/>
  </bookViews>
  <sheets>
    <sheet name="2020-21 Title I, Pt D 6th - LEA" sheetId="1" r:id="rId1"/>
    <sheet name="2020-21 Title I, Pt D 6th - Cty" sheetId="2" r:id="rId2"/>
  </sheets>
  <definedNames>
    <definedName name="_xlnm._FilterDatabase" localSheetId="0" hidden="1">'2020-21 Title I, Pt D 6th - LEA'!#REF!</definedName>
    <definedName name="_xlnm.Print_Titles" localSheetId="1">'2020-21 Title I, Pt D 6th - Cty'!$1:$5</definedName>
    <definedName name="_xlnm.Print_Titles" localSheetId="0">'2020-21 Title I, Pt D 6th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D21" i="2"/>
  <c r="L22" i="1" l="1"/>
  <c r="I20" i="1"/>
  <c r="I8" i="1"/>
  <c r="I7" i="1"/>
  <c r="I11" i="1"/>
  <c r="I16" i="1" l="1"/>
  <c r="I15" i="1"/>
  <c r="G10" i="1"/>
  <c r="F10" i="1"/>
  <c r="I10" i="1" s="1"/>
  <c r="E10" i="1"/>
  <c r="I17" i="1" l="1"/>
  <c r="I18" i="1"/>
  <c r="I13" i="1" l="1"/>
  <c r="I12" i="1"/>
  <c r="I14" i="1" l="1"/>
  <c r="I21" i="1"/>
  <c r="I19" i="1" l="1"/>
  <c r="I9" i="1" l="1"/>
</calcChain>
</file>

<file path=xl/sharedStrings.xml><?xml version="1.0" encoding="utf-8"?>
<sst xmlns="http://schemas.openxmlformats.org/spreadsheetml/2006/main" count="211" uniqueCount="134">
  <si>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</si>
  <si>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</si>
  <si>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</si>
  <si>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</si>
  <si>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</si>
  <si>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</si>
  <si>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</si>
  <si>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</si>
  <si>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</si>
  <si>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</si>
  <si>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</si>
  <si>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</si>
  <si>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</si>
  <si>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Tehama</t>
  </si>
  <si>
    <t>0000011857</t>
  </si>
  <si>
    <t>52</t>
  </si>
  <si>
    <t>10520</t>
  </si>
  <si>
    <t>Tehama County Department of Education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</si>
  <si>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</si>
  <si>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</si>
  <si>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</si>
  <si>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</si>
  <si>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</si>
  <si>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</si>
  <si>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Fiscal Year 2020-21</t>
  </si>
  <si>
    <t>Yolo</t>
  </si>
  <si>
    <t>0000011865</t>
  </si>
  <si>
    <t>57</t>
  </si>
  <si>
    <t>10579</t>
  </si>
  <si>
    <t>Yolo County Office of Education</t>
  </si>
  <si>
    <t>San Luis Obispo</t>
  </si>
  <si>
    <t>0000011842</t>
  </si>
  <si>
    <t>40</t>
  </si>
  <si>
    <t>10405</t>
  </si>
  <si>
    <t>San Luis Obispo County Office of Education</t>
  </si>
  <si>
    <t>San Francisco County Office of Education</t>
  </si>
  <si>
    <t>38</t>
  </si>
  <si>
    <t>10389</t>
  </si>
  <si>
    <t>San Francisco</t>
  </si>
  <si>
    <t>0000011840</t>
  </si>
  <si>
    <t>Full CDS Code</t>
  </si>
  <si>
    <t>Sonoma</t>
  </si>
  <si>
    <t>Stanislaus</t>
  </si>
  <si>
    <t>Sonoma County Office of Education</t>
  </si>
  <si>
    <t>Stanislaus County Office of Education</t>
  </si>
  <si>
    <t>49</t>
  </si>
  <si>
    <t>10496</t>
  </si>
  <si>
    <t>50</t>
  </si>
  <si>
    <t>10504</t>
  </si>
  <si>
    <t>0000011855</t>
  </si>
  <si>
    <t>0000013338</t>
  </si>
  <si>
    <t>38103890000000</t>
  </si>
  <si>
    <t>40104050000000</t>
  </si>
  <si>
    <t>49104960000000</t>
  </si>
  <si>
    <t>50105040000000</t>
  </si>
  <si>
    <t>52105200000000</t>
  </si>
  <si>
    <t>57105790000000</t>
  </si>
  <si>
    <t>Los Angeles</t>
  </si>
  <si>
    <t>19101990000000</t>
  </si>
  <si>
    <t>Los Angeles County Office of Education</t>
  </si>
  <si>
    <t>Santa Clara</t>
  </si>
  <si>
    <t>43104390000000</t>
  </si>
  <si>
    <t>43</t>
  </si>
  <si>
    <t>10439</t>
  </si>
  <si>
    <t>Santa Clara County Office of Education</t>
  </si>
  <si>
    <t>0000044132</t>
  </si>
  <si>
    <t>0000011846</t>
  </si>
  <si>
    <t>19</t>
  </si>
  <si>
    <t xml:space="preserve">
2020-21
Final
Allocation
Amount</t>
  </si>
  <si>
    <t>Butte</t>
  </si>
  <si>
    <t>04100410000000</t>
  </si>
  <si>
    <t>Butte County Office of Education</t>
  </si>
  <si>
    <t>04</t>
  </si>
  <si>
    <t>10041</t>
  </si>
  <si>
    <t>10101080000000</t>
  </si>
  <si>
    <t>10</t>
  </si>
  <si>
    <t>10108</t>
  </si>
  <si>
    <t>Fresno County Office of Education</t>
  </si>
  <si>
    <t>Fresno</t>
  </si>
  <si>
    <t>Mendocino</t>
  </si>
  <si>
    <t>23102310000000</t>
  </si>
  <si>
    <t>23</t>
  </si>
  <si>
    <t>10231</t>
  </si>
  <si>
    <t>Mendocino County Office of Education</t>
  </si>
  <si>
    <t>Tuolumne</t>
  </si>
  <si>
    <t>55105530000000</t>
  </si>
  <si>
    <t>55</t>
  </si>
  <si>
    <t>10553</t>
  </si>
  <si>
    <t>Tuolumne County Office of Education</t>
  </si>
  <si>
    <t>0000004172</t>
  </si>
  <si>
    <t>0000006842</t>
  </si>
  <si>
    <t>0000004364</t>
  </si>
  <si>
    <t>0000004851</t>
  </si>
  <si>
    <t>Schedule of the Sixth Apportionment for Title I, Part D, Subpart 2</t>
  </si>
  <si>
    <t>6th
Apportionment</t>
  </si>
  <si>
    <t>County Summary of the Sixth Apportionment for Title I, Part D, Subpart 2</t>
  </si>
  <si>
    <t>Kern</t>
  </si>
  <si>
    <t>15101570000000</t>
  </si>
  <si>
    <t>15</t>
  </si>
  <si>
    <t>10157</t>
  </si>
  <si>
    <t>Kern County Office of Education</t>
  </si>
  <si>
    <t>San Bernardino</t>
  </si>
  <si>
    <t>36103630000000</t>
  </si>
  <si>
    <t>36</t>
  </si>
  <si>
    <t>10363</t>
  </si>
  <si>
    <t>San Bernardino County Office of Education</t>
  </si>
  <si>
    <t>Solano</t>
  </si>
  <si>
    <t>48104880000000</t>
  </si>
  <si>
    <t>48</t>
  </si>
  <si>
    <t>10488</t>
  </si>
  <si>
    <t>Solano County Office of Education</t>
  </si>
  <si>
    <t>0000040496</t>
  </si>
  <si>
    <t>0000011839</t>
  </si>
  <si>
    <t>0000011854</t>
  </si>
  <si>
    <t>January 2022</t>
  </si>
  <si>
    <t>20-14357 12-28-2021</t>
  </si>
  <si>
    <t>00294917</t>
  </si>
  <si>
    <t>00294918</t>
  </si>
  <si>
    <t>00294919</t>
  </si>
  <si>
    <t>00294920</t>
  </si>
  <si>
    <t>00294921</t>
  </si>
  <si>
    <t>00294922</t>
  </si>
  <si>
    <t>00294923</t>
  </si>
  <si>
    <t>00294924</t>
  </si>
  <si>
    <t>00294925</t>
  </si>
  <si>
    <t>00294926</t>
  </si>
  <si>
    <t>00294927</t>
  </si>
  <si>
    <t>00294928</t>
  </si>
  <si>
    <t>00294929</t>
  </si>
  <si>
    <t>00294930</t>
  </si>
  <si>
    <t>00294931</t>
  </si>
  <si>
    <t>Voucher Number</t>
  </si>
  <si>
    <t xml:space="preserve">Prevention and Intervention Programs for Children and Youth Who Are Neglected, Delinquent, or At-Risk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</si>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</sst>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19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Alignment="0" applyProtection="0"/>
    <xf numFmtId="0" fontId="21" fillId="0" borderId="1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</cellStyleXfs>
  <cellXfs count="54">
    <xf numFmtId="0" fontId="0" fillId="0" borderId="0" xfId="0"/>
    <xf numFmtId="0" fontId="18" fillId="0" borderId="0" xfId="47" applyFill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0" fillId="0" borderId="0" xfId="0" applyFont="1"/>
    <xf numFmtId="49" fontId="22" fillId="0" borderId="0" xfId="0" applyNumberFormat="1" applyFont="1" applyAlignment="1">
      <alignment horizontal="left"/>
    </xf>
    <xf numFmtId="49" fontId="20" fillId="0" borderId="0" xfId="0" quotePrefix="1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6" fontId="20" fillId="0" borderId="0" xfId="0" applyNumberFormat="1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1" fillId="0" borderId="10" xfId="22" applyNumberFormat="1"/>
    <xf numFmtId="0" fontId="21" fillId="0" borderId="10" xfId="22" applyAlignment="1">
      <alignment horizontal="left"/>
    </xf>
    <xf numFmtId="0" fontId="1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6" fontId="24" fillId="0" borderId="0" xfId="0" applyNumberFormat="1" applyFont="1"/>
    <xf numFmtId="0" fontId="24" fillId="0" borderId="0" xfId="0" applyFont="1"/>
    <xf numFmtId="0" fontId="23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19" fillId="0" borderId="0" xfId="5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51" applyAlignment="1"/>
    <xf numFmtId="0" fontId="27" fillId="0" borderId="0" xfId="49" applyFont="1" applyAlignment="1"/>
    <xf numFmtId="0" fontId="27" fillId="0" borderId="0" xfId="49" applyFont="1" applyAlignment="1">
      <alignment horizontal="left"/>
    </xf>
    <xf numFmtId="0" fontId="28" fillId="33" borderId="11" xfId="0" applyFont="1" applyFill="1" applyBorder="1" applyAlignment="1">
      <alignment horizontal="center" wrapText="1"/>
    </xf>
    <xf numFmtId="164" fontId="28" fillId="33" borderId="11" xfId="0" applyNumberFormat="1" applyFont="1" applyFill="1" applyBorder="1" applyAlignment="1">
      <alignment horizontal="center" wrapText="1"/>
    </xf>
    <xf numFmtId="49" fontId="28" fillId="33" borderId="9" xfId="0" applyNumberFormat="1" applyFont="1" applyFill="1" applyBorder="1" applyAlignment="1">
      <alignment horizontal="center" wrapText="1"/>
    </xf>
    <xf numFmtId="0" fontId="28" fillId="33" borderId="9" xfId="0" applyFont="1" applyFill="1" applyBorder="1" applyAlignment="1">
      <alignment horizontal="center" wrapText="1"/>
    </xf>
    <xf numFmtId="164" fontId="28" fillId="33" borderId="9" xfId="0" applyNumberFormat="1" applyFont="1" applyFill="1" applyBorder="1" applyAlignment="1">
      <alignment horizontal="center" wrapText="1"/>
    </xf>
    <xf numFmtId="0" fontId="21" fillId="0" borderId="10" xfId="22"/>
    <xf numFmtId="0" fontId="18" fillId="0" borderId="0" xfId="50" applyFont="1" applyFill="1" applyAlignment="1">
      <alignment horizontal="left" vertical="center"/>
    </xf>
    <xf numFmtId="0" fontId="18" fillId="0" borderId="0" xfId="50" applyFont="1" applyAlignment="1"/>
    <xf numFmtId="0" fontId="21" fillId="0" borderId="0" xfId="0" applyFont="1"/>
    <xf numFmtId="0" fontId="21" fillId="0" borderId="10" xfId="22" applyFill="1" applyAlignment="1">
      <alignment horizontal="left"/>
    </xf>
    <xf numFmtId="0" fontId="21" fillId="0" borderId="10" xfId="22" applyFill="1" applyAlignment="1">
      <alignment horizontal="center"/>
    </xf>
    <xf numFmtId="0" fontId="21" fillId="0" borderId="10" xfId="22" applyAlignment="1">
      <alignment horizontal="center"/>
    </xf>
    <xf numFmtId="6" fontId="21" fillId="0" borderId="10" xfId="22" applyNumberFormat="1" applyAlignment="1"/>
    <xf numFmtId="0" fontId="0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22" totalsRowCount="1" headerRowDxfId="34" dataDxfId="32" headerRowBorderDxfId="33" tableBorderDxfId="31" totalsRowCellStyle="Total">
  <autoFilter ref="A6:L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0" totalsRowDxfId="29" totalsRowCellStyle="Total"/>
    <tableColumn id="13" xr3:uid="{00000000-0010-0000-0000-00000D000000}" name="FI$Cal_x000a_Supplier_x000a_ID" dataDxfId="28" totalsRowDxfId="27" totalsRowCellStyle="Total"/>
    <tableColumn id="12" xr3:uid="{00000000-0010-0000-0000-00000C000000}" name="FI$Cal_x000a_Address_x000a_Sequence_x000a_ID" dataDxfId="26" totalsRowDxfId="25" totalsRowCellStyle="Total"/>
    <tableColumn id="2" xr3:uid="{550CE540-74B1-4BF5-99F8-A7467AE3B86D}" name="Full CDS Code" dataDxfId="24" totalsRowDxfId="23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2" totalsRowDxfId="21" totalsRowCellStyle="Total"/>
    <tableColumn id="4" xr3:uid="{00000000-0010-0000-0000-000004000000}" name="District_x000a_Code" dataDxfId="20" totalsRowDxfId="19" totalsRowCellStyle="Total"/>
    <tableColumn id="5" xr3:uid="{00000000-0010-0000-0000-000005000000}" name="School_x000a_Code" dataDxfId="18" totalsRowDxfId="17" totalsRowCellStyle="Total"/>
    <tableColumn id="10" xr3:uid="{00000000-0010-0000-0000-00000A000000}" name="Direct_x000a_Funded_x000a_Charter School_x000a_Number" dataDxfId="16" totalsRowDxfId="15" totalsRowCellStyle="Total"/>
    <tableColumn id="14" xr3:uid="{00000000-0010-0000-0000-00000E000000}" name="Service_x000a_Location_x000a_Field" dataDxfId="14" totalsRowDxfId="13" totalsRowCellStyle="Total">
      <calculatedColumnFormula>Table26[[#This Row],[District
Code]]</calculatedColumnFormula>
    </tableColumn>
    <tableColumn id="7" xr3:uid="{00000000-0010-0000-0000-000007000000}" name="Local Educational Agency" dataDxfId="12" totalsRowCellStyle="Total"/>
    <tableColumn id="9" xr3:uid="{00000000-0010-0000-0000-000009000000}" name="_x000a_2020-21_x000a_Final_x000a_Allocation_x000a_Amount" totalsRowFunction="sum" dataDxfId="11" totalsRowDxfId="10" totalsRowCellStyle="Total"/>
    <tableColumn id="11" xr3:uid="{00000000-0010-0000-0000-00000B000000}" name="6th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, Part D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21" totalsRowCount="1" headerRowDxfId="7" headerRowBorderDxfId="6" tableBorderDxfId="5" totalsRowCellStyle="Total">
  <tableColumns count="5">
    <tableColumn id="1" xr3:uid="{00000000-0010-0000-0100-000001000000}" name="County_x000a_Code" totalsRowLabel="Statewide Total" dataDxfId="4" totalsRowDxfId="3" totalsRowCellStyle="Total"/>
    <tableColumn id="2" xr3:uid="{00000000-0010-0000-0100-000002000000}" name="County_x000a_Treasurer" totalsRowCellStyle="Total"/>
    <tableColumn id="3" xr3:uid="{00000000-0010-0000-0100-000003000000}" name="Invoice Number" dataDxfId="2" totalsRowCellStyle="Total"/>
    <tableColumn id="4" xr3:uid="{00000000-0010-0000-0100-000004000000}" name="County_x000a_Total" totalsRowFunction="sum" dataDxfId="1" totalsRowCellStyle="Total"/>
    <tableColumn id="5" xr3:uid="{E23697DF-B0D1-465F-87F5-AB5BE01B88FC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6.33203125" style="7" customWidth="1"/>
    <col min="2" max="2" width="12.6640625" style="7" bestFit="1" customWidth="1"/>
    <col min="3" max="3" width="12.33203125" style="7" customWidth="1"/>
    <col min="4" max="4" width="16.5546875" style="7" bestFit="1" customWidth="1"/>
    <col min="5" max="5" width="10.5546875" style="6" customWidth="1"/>
    <col min="6" max="6" width="10.33203125" style="6" customWidth="1"/>
    <col min="7" max="8" width="10.5546875" style="6" customWidth="1"/>
    <col min="9" max="9" width="13.109375" style="6" bestFit="1" customWidth="1"/>
    <col min="10" max="10" width="38.77734375" style="9" bestFit="1" customWidth="1"/>
    <col min="11" max="11" width="13.5546875" style="10" customWidth="1"/>
    <col min="12" max="12" width="19" style="3" bestFit="1" customWidth="1"/>
    <col min="13" max="16384" width="9.21875" style="3"/>
  </cols>
  <sheetData>
    <row r="1" spans="1:12" ht="20.25" x14ac:dyDescent="0.3">
      <c r="A1" s="38" t="s">
        <v>93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18" x14ac:dyDescent="0.25">
      <c r="A2" s="47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2" ht="18" x14ac:dyDescent="0.25">
      <c r="A3" s="37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2" ht="18" x14ac:dyDescent="0.25">
      <c r="A4" s="48" t="s">
        <v>24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s="53" t="s">
        <v>133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79.5" thickBot="1" x14ac:dyDescent="0.3">
      <c r="A6" s="42" t="s">
        <v>2</v>
      </c>
      <c r="B6" s="43" t="s">
        <v>3</v>
      </c>
      <c r="C6" s="43" t="s">
        <v>4</v>
      </c>
      <c r="D6" s="43" t="s">
        <v>40</v>
      </c>
      <c r="E6" s="42" t="s">
        <v>5</v>
      </c>
      <c r="F6" s="42" t="s">
        <v>6</v>
      </c>
      <c r="G6" s="42" t="s">
        <v>7</v>
      </c>
      <c r="H6" s="42" t="s">
        <v>8</v>
      </c>
      <c r="I6" s="43" t="s">
        <v>9</v>
      </c>
      <c r="J6" s="42" t="s">
        <v>10</v>
      </c>
      <c r="K6" s="44" t="s">
        <v>68</v>
      </c>
      <c r="L6" s="43" t="s">
        <v>94</v>
      </c>
    </row>
    <row r="7" spans="1:12" ht="15.75" thickTop="1" x14ac:dyDescent="0.2">
      <c r="A7" s="4" t="s">
        <v>69</v>
      </c>
      <c r="B7" s="11" t="s">
        <v>89</v>
      </c>
      <c r="C7" s="11">
        <v>5</v>
      </c>
      <c r="D7" s="3" t="s">
        <v>70</v>
      </c>
      <c r="E7" s="6" t="s">
        <v>72</v>
      </c>
      <c r="F7" s="6" t="s">
        <v>73</v>
      </c>
      <c r="G7" s="6" t="s">
        <v>11</v>
      </c>
      <c r="H7" s="6" t="s">
        <v>12</v>
      </c>
      <c r="I7" s="7" t="str">
        <f>Table26[[#This Row],[District
Code]]</f>
        <v>10041</v>
      </c>
      <c r="J7" s="21" t="s">
        <v>71</v>
      </c>
      <c r="K7" s="10">
        <v>110988</v>
      </c>
      <c r="L7" s="10">
        <v>7624</v>
      </c>
    </row>
    <row r="8" spans="1:12" x14ac:dyDescent="0.2">
      <c r="A8" s="4" t="s">
        <v>78</v>
      </c>
      <c r="B8" s="11" t="s">
        <v>90</v>
      </c>
      <c r="C8" s="11">
        <v>10</v>
      </c>
      <c r="D8" s="28" t="s">
        <v>74</v>
      </c>
      <c r="E8" s="24" t="s">
        <v>75</v>
      </c>
      <c r="F8" s="24" t="s">
        <v>76</v>
      </c>
      <c r="G8" s="24" t="s">
        <v>11</v>
      </c>
      <c r="H8" s="6" t="s">
        <v>12</v>
      </c>
      <c r="I8" s="7" t="str">
        <f>Table26[[#This Row],[District
Code]]</f>
        <v>10108</v>
      </c>
      <c r="J8" s="27" t="s">
        <v>77</v>
      </c>
      <c r="K8" s="26">
        <v>968278</v>
      </c>
      <c r="L8" s="10">
        <v>18768</v>
      </c>
    </row>
    <row r="9" spans="1:12" x14ac:dyDescent="0.2">
      <c r="A9" s="4" t="s">
        <v>96</v>
      </c>
      <c r="B9" s="11" t="s">
        <v>111</v>
      </c>
      <c r="C9" s="11">
        <v>2</v>
      </c>
      <c r="D9" s="11" t="s">
        <v>97</v>
      </c>
      <c r="E9" s="6" t="s">
        <v>98</v>
      </c>
      <c r="F9" s="6" t="s">
        <v>99</v>
      </c>
      <c r="G9" s="6" t="s">
        <v>11</v>
      </c>
      <c r="H9" s="6" t="s">
        <v>12</v>
      </c>
      <c r="I9" s="7" t="str">
        <f>Table26[[#This Row],[District
Code]]</f>
        <v>10157</v>
      </c>
      <c r="J9" s="3" t="s">
        <v>100</v>
      </c>
      <c r="K9" s="26">
        <v>1297416</v>
      </c>
      <c r="L9" s="10">
        <v>436794</v>
      </c>
    </row>
    <row r="10" spans="1:12" x14ac:dyDescent="0.2">
      <c r="A10" s="30" t="s">
        <v>57</v>
      </c>
      <c r="B10" s="11" t="s">
        <v>65</v>
      </c>
      <c r="C10" s="11">
        <v>1</v>
      </c>
      <c r="D10" s="11" t="s">
        <v>58</v>
      </c>
      <c r="E10" s="6" t="str">
        <f>MID($D10,1,2)</f>
        <v>19</v>
      </c>
      <c r="F10" s="6" t="str">
        <f>MID($D10,3,5)</f>
        <v>10199</v>
      </c>
      <c r="G10" s="7" t="str">
        <f>MID($D10,8,7)</f>
        <v>0000000</v>
      </c>
      <c r="H10" s="6" t="s">
        <v>12</v>
      </c>
      <c r="I10" s="33" t="str">
        <f>Table26[[#This Row],[District
Code]]</f>
        <v>10199</v>
      </c>
      <c r="J10" s="34" t="s">
        <v>59</v>
      </c>
      <c r="K10" s="26">
        <v>4753365</v>
      </c>
      <c r="L10" s="10">
        <v>1964702</v>
      </c>
    </row>
    <row r="11" spans="1:12" x14ac:dyDescent="0.2">
      <c r="A11" s="4" t="s">
        <v>79</v>
      </c>
      <c r="B11" s="11" t="s">
        <v>91</v>
      </c>
      <c r="C11" s="11">
        <v>31</v>
      </c>
      <c r="D11" s="11" t="s">
        <v>80</v>
      </c>
      <c r="E11" s="6" t="s">
        <v>81</v>
      </c>
      <c r="F11" s="6" t="s">
        <v>82</v>
      </c>
      <c r="G11" s="6" t="s">
        <v>11</v>
      </c>
      <c r="H11" s="6" t="s">
        <v>12</v>
      </c>
      <c r="I11" s="7" t="str">
        <f>Table26[[#This Row],[District
Code]]</f>
        <v>10231</v>
      </c>
      <c r="J11" s="3" t="s">
        <v>83</v>
      </c>
      <c r="K11" s="10">
        <v>80371</v>
      </c>
      <c r="L11" s="10">
        <v>47029</v>
      </c>
    </row>
    <row r="12" spans="1:12" x14ac:dyDescent="0.2">
      <c r="A12" s="4" t="s">
        <v>101</v>
      </c>
      <c r="B12" s="11" t="s">
        <v>112</v>
      </c>
      <c r="C12" s="11">
        <v>4</v>
      </c>
      <c r="D12" s="28" t="s">
        <v>102</v>
      </c>
      <c r="E12" s="24" t="s">
        <v>103</v>
      </c>
      <c r="F12" s="24" t="s">
        <v>104</v>
      </c>
      <c r="G12" s="24" t="s">
        <v>11</v>
      </c>
      <c r="H12" s="6" t="s">
        <v>12</v>
      </c>
      <c r="I12" s="25" t="str">
        <f>Table26[[#This Row],[District
Code]]</f>
        <v>10363</v>
      </c>
      <c r="J12" s="27" t="s">
        <v>105</v>
      </c>
      <c r="K12" s="26">
        <v>1018031</v>
      </c>
      <c r="L12" s="10">
        <v>1018031</v>
      </c>
    </row>
    <row r="13" spans="1:12" x14ac:dyDescent="0.2">
      <c r="A13" s="23" t="s">
        <v>38</v>
      </c>
      <c r="B13" s="11" t="s">
        <v>39</v>
      </c>
      <c r="C13" s="11">
        <v>1</v>
      </c>
      <c r="D13" s="28" t="s">
        <v>51</v>
      </c>
      <c r="E13" s="24" t="s">
        <v>36</v>
      </c>
      <c r="F13" s="24" t="s">
        <v>37</v>
      </c>
      <c r="G13" s="24" t="s">
        <v>11</v>
      </c>
      <c r="H13" s="6" t="s">
        <v>12</v>
      </c>
      <c r="I13" s="25" t="str">
        <f>Table26[[#This Row],[District
Code]]</f>
        <v>10389</v>
      </c>
      <c r="J13" s="27" t="s">
        <v>35</v>
      </c>
      <c r="K13" s="26">
        <v>237286</v>
      </c>
      <c r="L13" s="10">
        <v>17376</v>
      </c>
    </row>
    <row r="14" spans="1:12" x14ac:dyDescent="0.2">
      <c r="A14" s="23" t="s">
        <v>30</v>
      </c>
      <c r="B14" s="11" t="s">
        <v>31</v>
      </c>
      <c r="C14" s="11">
        <v>1</v>
      </c>
      <c r="D14" s="28" t="s">
        <v>52</v>
      </c>
      <c r="E14" s="24" t="s">
        <v>32</v>
      </c>
      <c r="F14" s="24" t="s">
        <v>33</v>
      </c>
      <c r="G14" s="24" t="s">
        <v>11</v>
      </c>
      <c r="H14" s="6" t="s">
        <v>12</v>
      </c>
      <c r="I14" s="25" t="str">
        <f>Table26[[#This Row],[District
Code]]</f>
        <v>10405</v>
      </c>
      <c r="J14" s="27" t="s">
        <v>34</v>
      </c>
      <c r="K14" s="26">
        <v>164569</v>
      </c>
      <c r="L14" s="10">
        <v>42754</v>
      </c>
    </row>
    <row r="15" spans="1:12" x14ac:dyDescent="0.2">
      <c r="A15" s="30" t="s">
        <v>60</v>
      </c>
      <c r="B15" s="11" t="s">
        <v>66</v>
      </c>
      <c r="C15" s="11">
        <v>3</v>
      </c>
      <c r="D15" s="31" t="s">
        <v>61</v>
      </c>
      <c r="E15" s="32" t="s">
        <v>62</v>
      </c>
      <c r="F15" s="32" t="s">
        <v>63</v>
      </c>
      <c r="G15" s="32" t="s">
        <v>11</v>
      </c>
      <c r="H15" s="6" t="s">
        <v>12</v>
      </c>
      <c r="I15" s="33" t="str">
        <f>Table26[[#This Row],[District
Code]]</f>
        <v>10439</v>
      </c>
      <c r="J15" s="34" t="s">
        <v>64</v>
      </c>
      <c r="K15" s="26">
        <v>796055</v>
      </c>
      <c r="L15" s="10">
        <v>194223</v>
      </c>
    </row>
    <row r="16" spans="1:12" x14ac:dyDescent="0.2">
      <c r="A16" s="4" t="s">
        <v>106</v>
      </c>
      <c r="B16" s="11" t="s">
        <v>113</v>
      </c>
      <c r="C16" s="11">
        <v>3</v>
      </c>
      <c r="D16" s="31" t="s">
        <v>107</v>
      </c>
      <c r="E16" s="32" t="s">
        <v>108</v>
      </c>
      <c r="F16" s="32" t="s">
        <v>109</v>
      </c>
      <c r="G16" s="32" t="s">
        <v>11</v>
      </c>
      <c r="H16" s="6" t="s">
        <v>12</v>
      </c>
      <c r="I16" s="33" t="str">
        <f>Table26[[#This Row],[District
Code]]</f>
        <v>10488</v>
      </c>
      <c r="J16" s="34" t="s">
        <v>110</v>
      </c>
      <c r="K16" s="26">
        <v>160742</v>
      </c>
      <c r="L16" s="10">
        <v>16474</v>
      </c>
    </row>
    <row r="17" spans="1:12" x14ac:dyDescent="0.2">
      <c r="A17" s="23" t="s">
        <v>41</v>
      </c>
      <c r="B17" s="11" t="s">
        <v>49</v>
      </c>
      <c r="C17" s="11">
        <v>6</v>
      </c>
      <c r="D17" s="28" t="s">
        <v>53</v>
      </c>
      <c r="E17" s="24" t="s">
        <v>45</v>
      </c>
      <c r="F17" s="24" t="s">
        <v>46</v>
      </c>
      <c r="G17" s="24" t="s">
        <v>11</v>
      </c>
      <c r="H17" s="6" t="s">
        <v>12</v>
      </c>
      <c r="I17" s="25" t="str">
        <f>Table26[[#This Row],[District
Code]]</f>
        <v>10496</v>
      </c>
      <c r="J17" s="27" t="s">
        <v>43</v>
      </c>
      <c r="K17" s="26">
        <v>313829</v>
      </c>
      <c r="L17" s="10">
        <v>94435</v>
      </c>
    </row>
    <row r="18" spans="1:12" x14ac:dyDescent="0.2">
      <c r="A18" s="23" t="s">
        <v>42</v>
      </c>
      <c r="B18" s="11" t="s">
        <v>50</v>
      </c>
      <c r="C18" s="11">
        <v>35</v>
      </c>
      <c r="D18" s="28" t="s">
        <v>54</v>
      </c>
      <c r="E18" s="24" t="s">
        <v>47</v>
      </c>
      <c r="F18" s="24" t="s">
        <v>48</v>
      </c>
      <c r="G18" s="24" t="s">
        <v>11</v>
      </c>
      <c r="H18" s="6" t="s">
        <v>12</v>
      </c>
      <c r="I18" s="25" t="str">
        <f>Table26[[#This Row],[District
Code]]</f>
        <v>10504</v>
      </c>
      <c r="J18" s="27" t="s">
        <v>44</v>
      </c>
      <c r="K18" s="26">
        <v>486053</v>
      </c>
      <c r="L18" s="10">
        <v>90572</v>
      </c>
    </row>
    <row r="19" spans="1:12" x14ac:dyDescent="0.2">
      <c r="A19" s="23" t="s">
        <v>13</v>
      </c>
      <c r="B19" s="11" t="s">
        <v>14</v>
      </c>
      <c r="C19" s="11">
        <v>1</v>
      </c>
      <c r="D19" s="28" t="s">
        <v>55</v>
      </c>
      <c r="E19" s="24" t="s">
        <v>15</v>
      </c>
      <c r="F19" s="24" t="s">
        <v>16</v>
      </c>
      <c r="G19" s="24" t="s">
        <v>11</v>
      </c>
      <c r="H19" s="6" t="s">
        <v>12</v>
      </c>
      <c r="I19" s="25" t="str">
        <f>Table26[[#This Row],[District
Code]]</f>
        <v>10520</v>
      </c>
      <c r="J19" s="27" t="s">
        <v>17</v>
      </c>
      <c r="K19" s="26">
        <v>99507</v>
      </c>
      <c r="L19" s="10">
        <v>25111</v>
      </c>
    </row>
    <row r="20" spans="1:12" x14ac:dyDescent="0.2">
      <c r="A20" s="4" t="s">
        <v>84</v>
      </c>
      <c r="B20" s="11" t="s">
        <v>92</v>
      </c>
      <c r="C20" s="11">
        <v>29</v>
      </c>
      <c r="D20" s="11" t="s">
        <v>85</v>
      </c>
      <c r="E20" s="6" t="s">
        <v>86</v>
      </c>
      <c r="F20" s="6" t="s">
        <v>87</v>
      </c>
      <c r="G20" s="6" t="s">
        <v>11</v>
      </c>
      <c r="H20" s="6" t="s">
        <v>12</v>
      </c>
      <c r="I20" s="33" t="str">
        <f>Table26[[#This Row],[District
Code]]</f>
        <v>10553</v>
      </c>
      <c r="J20" s="3" t="s">
        <v>88</v>
      </c>
      <c r="K20" s="26">
        <v>72717</v>
      </c>
      <c r="L20" s="10">
        <v>23720</v>
      </c>
    </row>
    <row r="21" spans="1:12" x14ac:dyDescent="0.2">
      <c r="A21" s="23" t="s">
        <v>25</v>
      </c>
      <c r="B21" s="11" t="s">
        <v>26</v>
      </c>
      <c r="C21" s="11">
        <v>1</v>
      </c>
      <c r="D21" s="28" t="s">
        <v>56</v>
      </c>
      <c r="E21" s="24" t="s">
        <v>27</v>
      </c>
      <c r="F21" s="24" t="s">
        <v>28</v>
      </c>
      <c r="G21" s="24" t="s">
        <v>11</v>
      </c>
      <c r="H21" s="6" t="s">
        <v>12</v>
      </c>
      <c r="I21" s="25" t="str">
        <f>Table26[[#This Row],[District
Code]]</f>
        <v>10579</v>
      </c>
      <c r="J21" s="27" t="s">
        <v>29</v>
      </c>
      <c r="K21" s="26">
        <v>91852</v>
      </c>
      <c r="L21" s="10">
        <v>11530</v>
      </c>
    </row>
    <row r="22" spans="1:12" ht="15.75" x14ac:dyDescent="0.25">
      <c r="A22" s="49" t="s">
        <v>18</v>
      </c>
      <c r="B22" s="49"/>
      <c r="C22" s="49"/>
      <c r="D22" s="50"/>
      <c r="E22" s="51"/>
      <c r="F22" s="51"/>
      <c r="G22" s="51"/>
      <c r="H22" s="51"/>
      <c r="I22" s="51"/>
      <c r="J22" s="45"/>
      <c r="K22" s="52">
        <f>SUBTOTAL(109,Table26[
2020-21
Final
Allocation
Amount])</f>
        <v>10651059</v>
      </c>
      <c r="L22" s="52">
        <f>SUBTOTAL(109,Table26[6th
Apportionment])</f>
        <v>4009143</v>
      </c>
    </row>
    <row r="23" spans="1:12" x14ac:dyDescent="0.2">
      <c r="A23" s="8" t="s">
        <v>19</v>
      </c>
      <c r="B23" s="8"/>
      <c r="C23" s="8"/>
      <c r="D23" s="8"/>
    </row>
    <row r="24" spans="1:12" x14ac:dyDescent="0.2">
      <c r="A24" s="8" t="s">
        <v>20</v>
      </c>
      <c r="B24" s="8"/>
      <c r="C24" s="8"/>
      <c r="D24" s="8"/>
    </row>
    <row r="25" spans="1:12" x14ac:dyDescent="0.2">
      <c r="A25" s="5" t="s">
        <v>114</v>
      </c>
      <c r="B25" s="5"/>
      <c r="C25" s="5"/>
      <c r="D25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workbookViewId="0"/>
  </sheetViews>
  <sheetFormatPr defaultRowHeight="15" x14ac:dyDescent="0.2"/>
  <cols>
    <col min="1" max="1" width="11.44140625" style="16" customWidth="1"/>
    <col min="2" max="2" width="19.6640625" customWidth="1"/>
    <col min="3" max="3" width="30.6640625" customWidth="1"/>
    <col min="4" max="4" width="14.5546875" style="15" customWidth="1"/>
    <col min="5" max="5" width="10" customWidth="1"/>
  </cols>
  <sheetData>
    <row r="1" spans="1:5" ht="20.25" x14ac:dyDescent="0.3">
      <c r="A1" s="39" t="s">
        <v>95</v>
      </c>
      <c r="B1" s="12"/>
      <c r="C1" s="12"/>
      <c r="D1" s="13"/>
    </row>
    <row r="2" spans="1:5" ht="18" x14ac:dyDescent="0.2">
      <c r="A2" s="46" t="s">
        <v>132</v>
      </c>
      <c r="B2" s="12"/>
      <c r="C2" s="12"/>
      <c r="D2" s="13"/>
    </row>
    <row r="3" spans="1:5" ht="15.75" x14ac:dyDescent="0.25">
      <c r="A3" s="35" t="s">
        <v>1</v>
      </c>
      <c r="B3" s="12"/>
      <c r="C3" s="12"/>
      <c r="D3" s="13"/>
    </row>
    <row r="4" spans="1:5" ht="15.75" x14ac:dyDescent="0.25">
      <c r="A4" s="36" t="s">
        <v>24</v>
      </c>
      <c r="B4" s="12"/>
      <c r="C4" s="12"/>
      <c r="D4" s="13"/>
    </row>
    <row r="5" spans="1:5" s="14" customFormat="1" ht="31.5" x14ac:dyDescent="0.25">
      <c r="A5" s="40" t="s">
        <v>5</v>
      </c>
      <c r="B5" s="40" t="s">
        <v>21</v>
      </c>
      <c r="C5" s="40" t="s">
        <v>22</v>
      </c>
      <c r="D5" s="41" t="s">
        <v>23</v>
      </c>
      <c r="E5" s="40" t="s">
        <v>131</v>
      </c>
    </row>
    <row r="6" spans="1:5" x14ac:dyDescent="0.2">
      <c r="A6" s="20" t="s">
        <v>72</v>
      </c>
      <c r="B6" s="21" t="s">
        <v>69</v>
      </c>
      <c r="C6" s="19" t="s">
        <v>115</v>
      </c>
      <c r="D6" s="22">
        <v>7624</v>
      </c>
      <c r="E6" t="s">
        <v>116</v>
      </c>
    </row>
    <row r="7" spans="1:5" x14ac:dyDescent="0.2">
      <c r="A7" s="20" t="s">
        <v>75</v>
      </c>
      <c r="B7" s="21" t="s">
        <v>78</v>
      </c>
      <c r="C7" s="19" t="s">
        <v>115</v>
      </c>
      <c r="D7" s="22">
        <v>18768</v>
      </c>
      <c r="E7" t="s">
        <v>117</v>
      </c>
    </row>
    <row r="8" spans="1:5" x14ac:dyDescent="0.2">
      <c r="A8" s="20" t="s">
        <v>98</v>
      </c>
      <c r="B8" s="21" t="s">
        <v>96</v>
      </c>
      <c r="C8" s="19" t="s">
        <v>115</v>
      </c>
      <c r="D8" s="22">
        <v>436794</v>
      </c>
      <c r="E8" t="s">
        <v>118</v>
      </c>
    </row>
    <row r="9" spans="1:5" x14ac:dyDescent="0.2">
      <c r="A9" s="20" t="s">
        <v>67</v>
      </c>
      <c r="B9" s="21" t="s">
        <v>57</v>
      </c>
      <c r="C9" s="19" t="s">
        <v>115</v>
      </c>
      <c r="D9" s="22">
        <v>1964702</v>
      </c>
      <c r="E9" t="s">
        <v>119</v>
      </c>
    </row>
    <row r="10" spans="1:5" x14ac:dyDescent="0.2">
      <c r="A10" s="20" t="s">
        <v>81</v>
      </c>
      <c r="B10" s="21" t="s">
        <v>79</v>
      </c>
      <c r="C10" s="19" t="s">
        <v>115</v>
      </c>
      <c r="D10" s="22">
        <v>47029</v>
      </c>
      <c r="E10" t="s">
        <v>120</v>
      </c>
    </row>
    <row r="11" spans="1:5" x14ac:dyDescent="0.2">
      <c r="A11" s="20" t="s">
        <v>103</v>
      </c>
      <c r="B11" s="21" t="s">
        <v>101</v>
      </c>
      <c r="C11" s="19" t="s">
        <v>115</v>
      </c>
      <c r="D11" s="22">
        <v>1018031</v>
      </c>
      <c r="E11" t="s">
        <v>121</v>
      </c>
    </row>
    <row r="12" spans="1:5" x14ac:dyDescent="0.2">
      <c r="A12" s="20" t="s">
        <v>36</v>
      </c>
      <c r="B12" s="21" t="s">
        <v>38</v>
      </c>
      <c r="C12" s="19" t="s">
        <v>115</v>
      </c>
      <c r="D12" s="22">
        <v>17376</v>
      </c>
      <c r="E12" t="s">
        <v>122</v>
      </c>
    </row>
    <row r="13" spans="1:5" x14ac:dyDescent="0.2">
      <c r="A13" s="20" t="s">
        <v>32</v>
      </c>
      <c r="B13" s="21" t="s">
        <v>30</v>
      </c>
      <c r="C13" s="19" t="s">
        <v>115</v>
      </c>
      <c r="D13" s="22">
        <v>42754</v>
      </c>
      <c r="E13" t="s">
        <v>123</v>
      </c>
    </row>
    <row r="14" spans="1:5" x14ac:dyDescent="0.2">
      <c r="A14" s="20" t="s">
        <v>62</v>
      </c>
      <c r="B14" s="21" t="s">
        <v>60</v>
      </c>
      <c r="C14" s="19" t="s">
        <v>115</v>
      </c>
      <c r="D14" s="22">
        <v>194223</v>
      </c>
      <c r="E14" t="s">
        <v>124</v>
      </c>
    </row>
    <row r="15" spans="1:5" x14ac:dyDescent="0.2">
      <c r="A15" s="16" t="s">
        <v>108</v>
      </c>
      <c r="B15" s="21" t="s">
        <v>106</v>
      </c>
      <c r="C15" s="19" t="s">
        <v>115</v>
      </c>
      <c r="D15" s="22">
        <v>16474</v>
      </c>
      <c r="E15" t="s">
        <v>125</v>
      </c>
    </row>
    <row r="16" spans="1:5" x14ac:dyDescent="0.2">
      <c r="A16" s="20" t="s">
        <v>45</v>
      </c>
      <c r="B16" s="21" t="s">
        <v>41</v>
      </c>
      <c r="C16" s="19" t="s">
        <v>115</v>
      </c>
      <c r="D16" s="22">
        <v>94435</v>
      </c>
      <c r="E16" t="s">
        <v>126</v>
      </c>
    </row>
    <row r="17" spans="1:5" x14ac:dyDescent="0.2">
      <c r="A17" s="20" t="s">
        <v>47</v>
      </c>
      <c r="B17" s="21" t="s">
        <v>42</v>
      </c>
      <c r="C17" s="19" t="s">
        <v>115</v>
      </c>
      <c r="D17" s="22">
        <v>90572</v>
      </c>
      <c r="E17" t="s">
        <v>127</v>
      </c>
    </row>
    <row r="18" spans="1:5" x14ac:dyDescent="0.2">
      <c r="A18" s="20" t="s">
        <v>15</v>
      </c>
      <c r="B18" s="21" t="s">
        <v>13</v>
      </c>
      <c r="C18" s="19" t="s">
        <v>115</v>
      </c>
      <c r="D18" s="22">
        <v>25111</v>
      </c>
      <c r="E18" t="s">
        <v>128</v>
      </c>
    </row>
    <row r="19" spans="1:5" x14ac:dyDescent="0.2">
      <c r="A19" s="20" t="s">
        <v>86</v>
      </c>
      <c r="B19" s="21" t="s">
        <v>84</v>
      </c>
      <c r="C19" s="19" t="s">
        <v>115</v>
      </c>
      <c r="D19" s="22">
        <v>23720</v>
      </c>
      <c r="E19" t="s">
        <v>129</v>
      </c>
    </row>
    <row r="20" spans="1:5" x14ac:dyDescent="0.2">
      <c r="A20" s="20" t="s">
        <v>27</v>
      </c>
      <c r="B20" s="21" t="s">
        <v>25</v>
      </c>
      <c r="C20" s="19" t="s">
        <v>115</v>
      </c>
      <c r="D20" s="22">
        <v>11530</v>
      </c>
      <c r="E20" t="s">
        <v>130</v>
      </c>
    </row>
    <row r="21" spans="1:5" ht="15.75" x14ac:dyDescent="0.25">
      <c r="A21" s="18" t="s">
        <v>18</v>
      </c>
      <c r="B21" s="45"/>
      <c r="C21" s="45"/>
      <c r="D21" s="17">
        <f>SUBTOTAL(109,Table7[County
Total])</f>
        <v>4009143</v>
      </c>
      <c r="E21" s="45"/>
    </row>
    <row r="22" spans="1:5" x14ac:dyDescent="0.2">
      <c r="A22" s="29" t="s">
        <v>19</v>
      </c>
    </row>
    <row r="23" spans="1:5" x14ac:dyDescent="0.2">
      <c r="A23" s="29" t="s">
        <v>20</v>
      </c>
    </row>
    <row r="24" spans="1:5" x14ac:dyDescent="0.2">
      <c r="A24" s="5" t="s">
        <v>114</v>
      </c>
    </row>
  </sheetData>
  <printOptions horizontalCentered="1"/>
  <pageMargins left="0.7" right="0.7" top="0.75" bottom="0.7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D 6th - LEA</vt:lpstr>
      <vt:lpstr>2020-21 Title I, Pt D 6th - Cty</vt:lpstr>
      <vt:lpstr>'2020-21 Title I, Pt D 6th - Cty'!Print_Titles</vt:lpstr>
      <vt:lpstr>'2020-21 Title I, Pt D 6th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Title I, Part D (CA Dept of Education)</dc:title>
  <dc:subject>Title I, Part D, Subpart 2 program sixth apportionment schedule for fiscal year 2020-21.</dc:subject>
  <dc:creator/>
  <cp:keywords/>
  <dc:description/>
  <cp:lastModifiedBy/>
  <cp:revision>1</cp:revision>
  <dcterms:created xsi:type="dcterms:W3CDTF">2024-01-12T16:59:48Z</dcterms:created>
  <dcterms:modified xsi:type="dcterms:W3CDTF">2024-01-12T16:59:58Z</dcterms:modified>
  <cp:category/>
  <cp:contentStatus/>
</cp:coreProperties>
</file>