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/>
  <xr:revisionPtr revIDLastSave="0" documentId="13_ncr:1_{239A0829-61E2-4ACE-9FAC-8A3398F0F8B9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Payment Schedule County 22-23P1" sheetId="1" r:id="rId1"/>
  </sheets>
  <definedNames>
    <definedName name="_xlnm.Print_Titles" localSheetId="0">'Payment Schedule County 22-23P1'!$4:$4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1" l="1"/>
  <c r="C63" i="1"/>
  <c r="F63" i="1"/>
  <c r="D63" i="1"/>
  <c r="E63" i="1"/>
  <c r="G63" i="1"/>
</calcChain>
</file>

<file path=xl/sharedStrings.xml><?xml version="1.0" encoding="utf-8"?>
<sst xmlns="http://schemas.openxmlformats.org/spreadsheetml/2006/main" count="132" uniqueCount="130">
  <si>
    <t>Prepared by:</t>
  </si>
  <si>
    <t>California Department of Education</t>
  </si>
  <si>
    <t>School Fiscal Services Division</t>
  </si>
  <si>
    <t>TOTALS</t>
  </si>
  <si>
    <t>County Code</t>
  </si>
  <si>
    <t>County 
Name</t>
  </si>
  <si>
    <t>Total P-1 Apportionment</t>
  </si>
  <si>
    <t>Total P-1 Apportionment Payments</t>
  </si>
  <si>
    <t>01</t>
  </si>
  <si>
    <t>Alameda</t>
  </si>
  <si>
    <t>02</t>
  </si>
  <si>
    <t>Alpine</t>
  </si>
  <si>
    <t>03</t>
  </si>
  <si>
    <t>Amador</t>
  </si>
  <si>
    <t>04</t>
  </si>
  <si>
    <t>Butte</t>
  </si>
  <si>
    <t>05</t>
  </si>
  <si>
    <t>Calaveras</t>
  </si>
  <si>
    <t>06</t>
  </si>
  <si>
    <t>Colusa</t>
  </si>
  <si>
    <t>07</t>
  </si>
  <si>
    <t>Contra Costa</t>
  </si>
  <si>
    <t>08</t>
  </si>
  <si>
    <t>Del Norte</t>
  </si>
  <si>
    <t>09</t>
  </si>
  <si>
    <t>El Dorado</t>
  </si>
  <si>
    <t>10</t>
  </si>
  <si>
    <t>Fresno</t>
  </si>
  <si>
    <t>11</t>
  </si>
  <si>
    <t>Glenn</t>
  </si>
  <si>
    <t>12</t>
  </si>
  <si>
    <t>Humboldt</t>
  </si>
  <si>
    <t>13</t>
  </si>
  <si>
    <t>Imperial</t>
  </si>
  <si>
    <t>14</t>
  </si>
  <si>
    <t>Inyo</t>
  </si>
  <si>
    <t>15</t>
  </si>
  <si>
    <t>Kern</t>
  </si>
  <si>
    <t>16</t>
  </si>
  <si>
    <t>Kings</t>
  </si>
  <si>
    <t>17</t>
  </si>
  <si>
    <t>Lake</t>
  </si>
  <si>
    <t>18</t>
  </si>
  <si>
    <t>Lassen</t>
  </si>
  <si>
    <t>19</t>
  </si>
  <si>
    <t>Los Angeles</t>
  </si>
  <si>
    <t>20</t>
  </si>
  <si>
    <t>Madera</t>
  </si>
  <si>
    <t>21</t>
  </si>
  <si>
    <t>Marin</t>
  </si>
  <si>
    <t>22</t>
  </si>
  <si>
    <t>Mariposa</t>
  </si>
  <si>
    <t>23</t>
  </si>
  <si>
    <t>Mendocino</t>
  </si>
  <si>
    <t>24</t>
  </si>
  <si>
    <t>Merced</t>
  </si>
  <si>
    <t>25</t>
  </si>
  <si>
    <t>Modoc</t>
  </si>
  <si>
    <t>26</t>
  </si>
  <si>
    <t>Mono</t>
  </si>
  <si>
    <t>27</t>
  </si>
  <si>
    <t>Monterey</t>
  </si>
  <si>
    <t>28</t>
  </si>
  <si>
    <t>Napa</t>
  </si>
  <si>
    <t>29</t>
  </si>
  <si>
    <t>Nevada</t>
  </si>
  <si>
    <t>30</t>
  </si>
  <si>
    <t>Orange</t>
  </si>
  <si>
    <t>31</t>
  </si>
  <si>
    <t>Placer</t>
  </si>
  <si>
    <t>32</t>
  </si>
  <si>
    <t>Plumas</t>
  </si>
  <si>
    <t>33</t>
  </si>
  <si>
    <t>Riverside</t>
  </si>
  <si>
    <t>34</t>
  </si>
  <si>
    <t>Sacramento</t>
  </si>
  <si>
    <t>35</t>
  </si>
  <si>
    <t>San Benito</t>
  </si>
  <si>
    <t>36</t>
  </si>
  <si>
    <t>San Bernardino</t>
  </si>
  <si>
    <t>37</t>
  </si>
  <si>
    <t>San Diego</t>
  </si>
  <si>
    <t>38</t>
  </si>
  <si>
    <t>San Francisco</t>
  </si>
  <si>
    <t>39</t>
  </si>
  <si>
    <t>San Joaquin</t>
  </si>
  <si>
    <t>40</t>
  </si>
  <si>
    <t>San Luis Obispo</t>
  </si>
  <si>
    <t>41</t>
  </si>
  <si>
    <t>San Mateo</t>
  </si>
  <si>
    <t>42</t>
  </si>
  <si>
    <t>Santa Barbara</t>
  </si>
  <si>
    <t>43</t>
  </si>
  <si>
    <t>Santa Clara</t>
  </si>
  <si>
    <t>44</t>
  </si>
  <si>
    <t>Santa Cruz</t>
  </si>
  <si>
    <t>45</t>
  </si>
  <si>
    <t>Shasta</t>
  </si>
  <si>
    <t>46</t>
  </si>
  <si>
    <t>Sierra</t>
  </si>
  <si>
    <t>47</t>
  </si>
  <si>
    <t>Siskiyou</t>
  </si>
  <si>
    <t>48</t>
  </si>
  <si>
    <t>Solano</t>
  </si>
  <si>
    <t>49</t>
  </si>
  <si>
    <t>Sonoma</t>
  </si>
  <si>
    <t>50</t>
  </si>
  <si>
    <t>Stanislaus</t>
  </si>
  <si>
    <t>51</t>
  </si>
  <si>
    <t>Sutter</t>
  </si>
  <si>
    <t>52</t>
  </si>
  <si>
    <t>Tehama</t>
  </si>
  <si>
    <t>53</t>
  </si>
  <si>
    <t>Trinity</t>
  </si>
  <si>
    <t>54</t>
  </si>
  <si>
    <t>Tulare</t>
  </si>
  <si>
    <t>55</t>
  </si>
  <si>
    <t>Tuolumne</t>
  </si>
  <si>
    <t>56</t>
  </si>
  <si>
    <t>Ventura</t>
  </si>
  <si>
    <t>57</t>
  </si>
  <si>
    <t>Yolo</t>
  </si>
  <si>
    <t>58</t>
  </si>
  <si>
    <t>Yuba</t>
  </si>
  <si>
    <t xml:space="preserve">Monthly Payment Schedule by County </t>
  </si>
  <si>
    <t>2022–23 First Principal (P-1) Apportionment</t>
  </si>
  <si>
    <t>February 2023</t>
  </si>
  <si>
    <t>March 2023</t>
  </si>
  <si>
    <t>April 2023</t>
  </si>
  <si>
    <t>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</si>
</sst>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2" formatCode="_(&quot;$&quot;* #,##0_);_(&quot;$&quot;* \(#,##0\);_(&quot;$&quot;* &quot;-&quot;_);_(@_)"/>
    <numFmt numFmtId="41" formatCode="_(* #,##0_);_(* \(#,##0\);_(* &quot;-&quot;_);_(@_)"/>
  </numFmts>
  <fonts count="7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/>
      <bottom style="thin">
        <color rgb="FFABABAB"/>
      </bottom>
      <diagonal/>
    </border>
  </borders>
  <cellStyleXfs count="11">
    <xf numFmtId="0" fontId="0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3" fillId="0" borderId="0" applyNumberFormat="0" applyFill="0" applyAlignment="0" applyProtection="0"/>
    <xf numFmtId="0" fontId="1" fillId="2" borderId="1" applyNumberFormat="0" applyProtection="0">
      <alignment horizontal="center"/>
    </xf>
    <xf numFmtId="0" fontId="2" fillId="0" borderId="0" applyNumberFormat="0" applyFill="0" applyAlignment="0" applyProtection="0"/>
    <xf numFmtId="0" fontId="1" fillId="2" borderId="1" applyNumberFormat="0" applyProtection="0">
      <alignment horizontal="center" wrapText="1"/>
    </xf>
    <xf numFmtId="0" fontId="5" fillId="0" borderId="0" applyNumberFormat="0" applyFill="0" applyBorder="0" applyProtection="0"/>
    <xf numFmtId="0" fontId="5" fillId="0" borderId="0" applyNumberFormat="0" applyBorder="0" applyAlignment="0" applyProtection="0"/>
    <xf numFmtId="0" fontId="1" fillId="2" borderId="1" applyNumberFormat="0" applyProtection="0">
      <alignment horizontal="center" wrapText="1"/>
    </xf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0" fontId="0" fillId="0" borderId="0" xfId="0" quotePrefix="1" applyFill="1"/>
    <xf numFmtId="0" fontId="2" fillId="0" borderId="0" xfId="0" applyFont="1" applyFill="1"/>
    <xf numFmtId="0" fontId="0" fillId="0" borderId="0" xfId="0" applyAlignment="1">
      <alignment horizontal="centerContinuous"/>
    </xf>
    <xf numFmtId="49" fontId="0" fillId="0" borderId="0" xfId="0" applyNumberFormat="1"/>
    <xf numFmtId="0" fontId="4" fillId="0" borderId="0" xfId="2" applyAlignment="1">
      <alignment horizontal="left"/>
    </xf>
    <xf numFmtId="0" fontId="3" fillId="0" borderId="0" xfId="1" applyAlignment="1">
      <alignment horizontal="left"/>
    </xf>
    <xf numFmtId="0" fontId="0" fillId="0" borderId="2" xfId="0" applyBorder="1"/>
    <xf numFmtId="41" fontId="0" fillId="0" borderId="2" xfId="0" applyNumberFormat="1" applyBorder="1"/>
    <xf numFmtId="0" fontId="0" fillId="0" borderId="3" xfId="0" applyBorder="1"/>
    <xf numFmtId="42" fontId="0" fillId="0" borderId="3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2" borderId="1" xfId="9">
      <alignment horizontal="center" wrapText="1"/>
    </xf>
    <xf numFmtId="49" fontId="1" fillId="2" borderId="1" xfId="9" applyNumberFormat="1">
      <alignment horizontal="center" wrapText="1"/>
    </xf>
    <xf numFmtId="0" fontId="6" fillId="0" borderId="0" xfId="1" applyFont="1" applyAlignment="1">
      <alignment horizontal="left"/>
    </xf>
    <xf numFmtId="0" fontId="2" fillId="0" borderId="0" xfId="5" applyFill="1" applyAlignment="1">
      <alignment horizontal="left"/>
    </xf>
    <xf numFmtId="0" fontId="2" fillId="0" borderId="0" xfId="5"/>
    <xf numFmtId="42" fontId="2" fillId="0" borderId="0" xfId="5" applyNumberFormat="1" applyFill="1"/>
  </cellXfs>
  <cellStyles count="11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" xfId="7" xr:uid="{00000000-0005-0000-0000-000005000000}"/>
    <cellStyle name="Normal 3" xfId="8" xr:uid="{00000000-0005-0000-0000-000006000000}"/>
    <cellStyle name="PAS Table Header" xfId="9" xr:uid="{00000000-0005-0000-0000-000007000000}"/>
    <cellStyle name="PAS Totals" xfId="10" xr:uid="{00000000-0005-0000-0000-000008000000}"/>
    <cellStyle name="Table Header" xfId="6" xr:uid="{00000000-0005-0000-0000-000009000000}"/>
    <cellStyle name="Total" xfId="5" builtinId="25" customBuiltin="1"/>
  </cellStyles>
  <dxfs count="14"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border diagonalUp="0" diagonalDown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diagonalUp="0" diagonalDown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  <vertical/>
        <horizontal/>
      </border>
    </dxf>
    <dxf>
      <border outline="0">
        <top style="thin">
          <color auto="1"/>
        </top>
      </border>
    </dxf>
    <dxf>
      <numFmt numFmtId="30" formatCode="@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13"/>
      <tableStyleElement type="headerRow" dxfId="12"/>
      <tableStyleElement type="totalRow" dxfId="11"/>
    </tableStyle>
  </tableStyles>
  <colors>
    <mruColors>
      <color rgb="FFABABAB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4:H63" totalsRowCount="1" headerRowDxfId="10" tableBorderDxfId="9" dataCellStyle="Normal" totalsRowCellStyle="Total">
  <tableColumns count="8">
    <tableColumn id="1" xr3:uid="{00000000-0010-0000-0000-000001000000}" name="County Code" totalsRowLabel="TOTALS" dataDxfId="8" totalsRowDxfId="7" dataCellStyle="PAS Totals" totalsRowCellStyle="Total"/>
    <tableColumn id="2" xr3:uid="{00000000-0010-0000-0000-000002000000}" name="County _x000a_Name" dataDxfId="6" dataCellStyle="PAS Totals" totalsRowCellStyle="Total"/>
    <tableColumn id="3" xr3:uid="{00000000-0010-0000-0000-000003000000}" name="Total P-1 Apportionment" totalsRowFunction="sum" totalsRowDxfId="5" dataCellStyle="PAS Totals" totalsRowCellStyle="Total"/>
    <tableColumn id="4" xr3:uid="{00000000-0010-0000-0000-000004000000}" name="February 2023" totalsRowFunction="sum" totalsRowDxfId="4" dataCellStyle="PAS Totals" totalsRowCellStyle="Total"/>
    <tableColumn id="5" xr3:uid="{00000000-0010-0000-0000-000005000000}" name="March 2023" totalsRowFunction="sum" totalsRowDxfId="3" dataCellStyle="PAS Totals" totalsRowCellStyle="Total"/>
    <tableColumn id="6" xr3:uid="{00000000-0010-0000-0000-000006000000}" name="April 2023" totalsRowFunction="sum" totalsRowDxfId="2" dataCellStyle="PAS Totals" totalsRowCellStyle="Total"/>
    <tableColumn id="7" xr3:uid="{00000000-0010-0000-0000-000007000000}" name="May 2023" totalsRowFunction="sum" totalsRowDxfId="1" dataCellStyle="PAS Totals" totalsRowCellStyle="Total"/>
    <tableColumn id="8" xr3:uid="{00000000-0010-0000-0000-000008000000}" name="Total P-1 Apportionment Payments" totalsRowFunction="sum" totalsRowDxfId="0" dataCellStyle="PAS Totals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Payment Schedule by County Data, 2022-23 First Principal Apportionme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69"/>
  <sheetViews>
    <sheetView tabSelected="1" workbookViewId="0">
      <pane ySplit="4" topLeftCell="A5" activePane="bottomLeft" state="frozen"/>
      <selection pane="bottomLeft"/>
    </sheetView>
  </sheetViews>
  <sheetFormatPr defaultRowHeight="15.5" x14ac:dyDescent="0.35"/>
  <cols>
    <col min="1" max="1" width="7.765625" customWidth="1"/>
    <col min="2" max="2" width="14" bestFit="1" customWidth="1"/>
    <col min="3" max="3" width="15.53515625" bestFit="1" customWidth="1"/>
    <col min="4" max="7" width="14.53515625" bestFit="1" customWidth="1"/>
    <col min="8" max="8" width="16" customWidth="1"/>
    <col min="9" max="9" width="10.53515625" customWidth="1"/>
    <col min="10" max="10" width="10.23046875" customWidth="1"/>
  </cols>
  <sheetData>
    <row r="1" spans="1:8" ht="18" x14ac:dyDescent="0.4">
      <c r="A1" s="16" t="s">
        <v>124</v>
      </c>
      <c r="B1" s="7"/>
      <c r="C1" s="12"/>
      <c r="D1" s="12"/>
      <c r="E1" s="4"/>
      <c r="F1" s="4"/>
      <c r="G1" s="4"/>
      <c r="H1" s="4"/>
    </row>
    <row r="2" spans="1:8" x14ac:dyDescent="0.35">
      <c r="A2" s="6" t="s">
        <v>125</v>
      </c>
      <c r="B2" s="6"/>
      <c r="C2" s="12"/>
      <c r="D2" s="12"/>
      <c r="E2" s="4"/>
      <c r="F2" s="4"/>
      <c r="G2" s="4"/>
      <c r="H2" s="4"/>
    </row>
    <row r="3" spans="1:8" x14ac:dyDescent="0.35">
      <c r="A3" s="13" t="s">
        <v>1</v>
      </c>
      <c r="B3" s="6"/>
      <c r="C3" s="12"/>
      <c r="D3" s="12"/>
      <c r="E3" s="4"/>
      <c r="F3" s="4"/>
      <c r="G3" s="4"/>
      <c r="H3" s="4"/>
    </row>
    <row r="4" spans="1:8" ht="46.5" x14ac:dyDescent="0.35">
      <c r="A4" s="14" t="s">
        <v>4</v>
      </c>
      <c r="B4" s="14" t="s">
        <v>5</v>
      </c>
      <c r="C4" s="14" t="s">
        <v>6</v>
      </c>
      <c r="D4" s="15" t="s">
        <v>126</v>
      </c>
      <c r="E4" s="15" t="s">
        <v>127</v>
      </c>
      <c r="F4" s="15" t="s">
        <v>128</v>
      </c>
      <c r="G4" s="15" t="s">
        <v>129</v>
      </c>
      <c r="H4" s="15" t="s">
        <v>7</v>
      </c>
    </row>
    <row r="5" spans="1:8" x14ac:dyDescent="0.35">
      <c r="A5" s="10" t="s">
        <v>8</v>
      </c>
      <c r="B5" s="10" t="s">
        <v>9</v>
      </c>
      <c r="C5" s="11">
        <v>1437369911</v>
      </c>
      <c r="D5" s="11">
        <v>129143520</v>
      </c>
      <c r="E5" s="11">
        <v>129143520</v>
      </c>
      <c r="F5" s="11">
        <v>129143520</v>
      </c>
      <c r="G5" s="11">
        <v>129143520</v>
      </c>
      <c r="H5" s="11">
        <v>516574080</v>
      </c>
    </row>
    <row r="6" spans="1:8" x14ac:dyDescent="0.35">
      <c r="A6" s="8" t="s">
        <v>10</v>
      </c>
      <c r="B6" s="8" t="s">
        <v>11</v>
      </c>
      <c r="C6" s="9">
        <v>1641566</v>
      </c>
      <c r="D6" s="9">
        <v>151677</v>
      </c>
      <c r="E6" s="9">
        <v>151677</v>
      </c>
      <c r="F6" s="9">
        <v>151677</v>
      </c>
      <c r="G6" s="9">
        <v>151677</v>
      </c>
      <c r="H6" s="9">
        <v>606708</v>
      </c>
    </row>
    <row r="7" spans="1:8" x14ac:dyDescent="0.35">
      <c r="A7" s="8" t="s">
        <v>12</v>
      </c>
      <c r="B7" s="8" t="s">
        <v>13</v>
      </c>
      <c r="C7" s="9">
        <v>19840252</v>
      </c>
      <c r="D7" s="9">
        <v>1446890</v>
      </c>
      <c r="E7" s="9">
        <v>1446890</v>
      </c>
      <c r="F7" s="9">
        <v>1446890</v>
      </c>
      <c r="G7" s="9">
        <v>1446890</v>
      </c>
      <c r="H7" s="9">
        <v>5787560</v>
      </c>
    </row>
    <row r="8" spans="1:8" x14ac:dyDescent="0.35">
      <c r="A8" s="8" t="s">
        <v>14</v>
      </c>
      <c r="B8" s="8" t="s">
        <v>15</v>
      </c>
      <c r="C8" s="9">
        <v>218452096</v>
      </c>
      <c r="D8" s="9">
        <v>18731031</v>
      </c>
      <c r="E8" s="9">
        <v>18731031</v>
      </c>
      <c r="F8" s="9">
        <v>18731031</v>
      </c>
      <c r="G8" s="9">
        <v>18731031</v>
      </c>
      <c r="H8" s="9">
        <v>74924124</v>
      </c>
    </row>
    <row r="9" spans="1:8" x14ac:dyDescent="0.35">
      <c r="A9" s="8" t="s">
        <v>16</v>
      </c>
      <c r="B9" s="8" t="s">
        <v>17</v>
      </c>
      <c r="C9" s="9">
        <v>22275760</v>
      </c>
      <c r="D9" s="9">
        <v>1261295</v>
      </c>
      <c r="E9" s="9">
        <v>1261295</v>
      </c>
      <c r="F9" s="9">
        <v>1261295</v>
      </c>
      <c r="G9" s="9">
        <v>1261295</v>
      </c>
      <c r="H9" s="9">
        <v>5045180</v>
      </c>
    </row>
    <row r="10" spans="1:8" x14ac:dyDescent="0.35">
      <c r="A10" s="8" t="s">
        <v>18</v>
      </c>
      <c r="B10" s="8" t="s">
        <v>19</v>
      </c>
      <c r="C10" s="9">
        <v>43762899</v>
      </c>
      <c r="D10" s="9">
        <v>3226666</v>
      </c>
      <c r="E10" s="9">
        <v>3226666</v>
      </c>
      <c r="F10" s="9">
        <v>3226666</v>
      </c>
      <c r="G10" s="9">
        <v>3226666</v>
      </c>
      <c r="H10" s="9">
        <v>12906664</v>
      </c>
    </row>
    <row r="11" spans="1:8" x14ac:dyDescent="0.35">
      <c r="A11" s="8" t="s">
        <v>20</v>
      </c>
      <c r="B11" s="8" t="s">
        <v>21</v>
      </c>
      <c r="C11" s="9">
        <v>1042370074</v>
      </c>
      <c r="D11" s="9">
        <v>87016321</v>
      </c>
      <c r="E11" s="9">
        <v>87016321</v>
      </c>
      <c r="F11" s="9">
        <v>87016321</v>
      </c>
      <c r="G11" s="9">
        <v>87016321</v>
      </c>
      <c r="H11" s="9">
        <v>348065284</v>
      </c>
    </row>
    <row r="12" spans="1:8" x14ac:dyDescent="0.35">
      <c r="A12" s="8" t="s">
        <v>22</v>
      </c>
      <c r="B12" s="8" t="s">
        <v>23</v>
      </c>
      <c r="C12" s="9">
        <v>33620971</v>
      </c>
      <c r="D12" s="9">
        <v>2340299</v>
      </c>
      <c r="E12" s="9">
        <v>2340299</v>
      </c>
      <c r="F12" s="9">
        <v>2340299</v>
      </c>
      <c r="G12" s="9">
        <v>2340299</v>
      </c>
      <c r="H12" s="9">
        <v>9361196</v>
      </c>
    </row>
    <row r="13" spans="1:8" x14ac:dyDescent="0.35">
      <c r="A13" s="8" t="s">
        <v>24</v>
      </c>
      <c r="B13" s="8" t="s">
        <v>25</v>
      </c>
      <c r="C13" s="9">
        <v>448861277</v>
      </c>
      <c r="D13" s="9">
        <v>43480604</v>
      </c>
      <c r="E13" s="9">
        <v>43480604</v>
      </c>
      <c r="F13" s="9">
        <v>43480604</v>
      </c>
      <c r="G13" s="9">
        <v>43480604</v>
      </c>
      <c r="H13" s="9">
        <v>173922416</v>
      </c>
    </row>
    <row r="14" spans="1:8" x14ac:dyDescent="0.35">
      <c r="A14" s="8" t="s">
        <v>26</v>
      </c>
      <c r="B14" s="8" t="s">
        <v>27</v>
      </c>
      <c r="C14" s="9">
        <v>2134147124</v>
      </c>
      <c r="D14" s="9">
        <v>182853182</v>
      </c>
      <c r="E14" s="9">
        <v>182853182</v>
      </c>
      <c r="F14" s="9">
        <v>182853182</v>
      </c>
      <c r="G14" s="9">
        <v>182853182</v>
      </c>
      <c r="H14" s="9">
        <v>731412728</v>
      </c>
    </row>
    <row r="15" spans="1:8" x14ac:dyDescent="0.35">
      <c r="A15" s="8" t="s">
        <v>28</v>
      </c>
      <c r="B15" s="8" t="s">
        <v>29</v>
      </c>
      <c r="C15" s="9">
        <v>62450532</v>
      </c>
      <c r="D15" s="9">
        <v>5689726</v>
      </c>
      <c r="E15" s="9">
        <v>5689726</v>
      </c>
      <c r="F15" s="9">
        <v>5689726</v>
      </c>
      <c r="G15" s="9">
        <v>5689726</v>
      </c>
      <c r="H15" s="9">
        <v>22758904</v>
      </c>
    </row>
    <row r="16" spans="1:8" x14ac:dyDescent="0.35">
      <c r="A16" s="8" t="s">
        <v>30</v>
      </c>
      <c r="B16" s="8" t="s">
        <v>31</v>
      </c>
      <c r="C16" s="9">
        <v>156459429</v>
      </c>
      <c r="D16" s="9">
        <v>13587518</v>
      </c>
      <c r="E16" s="9">
        <v>13587518</v>
      </c>
      <c r="F16" s="9">
        <v>13587518</v>
      </c>
      <c r="G16" s="9">
        <v>13587518</v>
      </c>
      <c r="H16" s="9">
        <v>54350072</v>
      </c>
    </row>
    <row r="17" spans="1:8" x14ac:dyDescent="0.35">
      <c r="A17" s="8" t="s">
        <v>32</v>
      </c>
      <c r="B17" s="8" t="s">
        <v>33</v>
      </c>
      <c r="C17" s="9">
        <v>418451465</v>
      </c>
      <c r="D17" s="9">
        <v>37099596</v>
      </c>
      <c r="E17" s="9">
        <v>37099596</v>
      </c>
      <c r="F17" s="9">
        <v>37099596</v>
      </c>
      <c r="G17" s="9">
        <v>37099596</v>
      </c>
      <c r="H17" s="9">
        <v>148398384</v>
      </c>
    </row>
    <row r="18" spans="1:8" x14ac:dyDescent="0.35">
      <c r="A18" s="8" t="s">
        <v>34</v>
      </c>
      <c r="B18" s="8" t="s">
        <v>35</v>
      </c>
      <c r="C18" s="9">
        <v>27154077</v>
      </c>
      <c r="D18" s="9">
        <v>2401152</v>
      </c>
      <c r="E18" s="9">
        <v>2401152</v>
      </c>
      <c r="F18" s="9">
        <v>2401152</v>
      </c>
      <c r="G18" s="9">
        <v>2401152</v>
      </c>
      <c r="H18" s="9">
        <v>9604608</v>
      </c>
    </row>
    <row r="19" spans="1:8" x14ac:dyDescent="0.35">
      <c r="A19" s="8" t="s">
        <v>36</v>
      </c>
      <c r="B19" s="8" t="s">
        <v>37</v>
      </c>
      <c r="C19" s="9">
        <v>1986993557</v>
      </c>
      <c r="D19" s="9">
        <v>169955096</v>
      </c>
      <c r="E19" s="9">
        <v>169955096</v>
      </c>
      <c r="F19" s="9">
        <v>169955096</v>
      </c>
      <c r="G19" s="9">
        <v>169955096</v>
      </c>
      <c r="H19" s="9">
        <v>679820384</v>
      </c>
    </row>
    <row r="20" spans="1:8" x14ac:dyDescent="0.35">
      <c r="A20" s="8" t="s">
        <v>38</v>
      </c>
      <c r="B20" s="8" t="s">
        <v>39</v>
      </c>
      <c r="C20" s="9">
        <v>322696827</v>
      </c>
      <c r="D20" s="9">
        <v>28172770</v>
      </c>
      <c r="E20" s="9">
        <v>28172770</v>
      </c>
      <c r="F20" s="9">
        <v>28172770</v>
      </c>
      <c r="G20" s="9">
        <v>28172770</v>
      </c>
      <c r="H20" s="9">
        <v>112691080</v>
      </c>
    </row>
    <row r="21" spans="1:8" x14ac:dyDescent="0.35">
      <c r="A21" s="8" t="s">
        <v>40</v>
      </c>
      <c r="B21" s="8" t="s">
        <v>41</v>
      </c>
      <c r="C21" s="9">
        <v>86310560</v>
      </c>
      <c r="D21" s="9">
        <v>7774706</v>
      </c>
      <c r="E21" s="9">
        <v>7774706</v>
      </c>
      <c r="F21" s="9">
        <v>7774706</v>
      </c>
      <c r="G21" s="9">
        <v>7774706</v>
      </c>
      <c r="H21" s="9">
        <v>31098824</v>
      </c>
    </row>
    <row r="22" spans="1:8" x14ac:dyDescent="0.35">
      <c r="A22" s="8" t="s">
        <v>42</v>
      </c>
      <c r="B22" s="8" t="s">
        <v>43</v>
      </c>
      <c r="C22" s="9">
        <v>34087003</v>
      </c>
      <c r="D22" s="9">
        <v>2848478</v>
      </c>
      <c r="E22" s="9">
        <v>2848478</v>
      </c>
      <c r="F22" s="9">
        <v>2848478</v>
      </c>
      <c r="G22" s="9">
        <v>2848478</v>
      </c>
      <c r="H22" s="9">
        <v>11393912</v>
      </c>
    </row>
    <row r="23" spans="1:8" x14ac:dyDescent="0.35">
      <c r="A23" s="8" t="s">
        <v>44</v>
      </c>
      <c r="B23" s="8" t="s">
        <v>45</v>
      </c>
      <c r="C23" s="9">
        <v>12667728711</v>
      </c>
      <c r="D23" s="9">
        <v>1101297089</v>
      </c>
      <c r="E23" s="9">
        <v>1101297089</v>
      </c>
      <c r="F23" s="9">
        <v>1101297089</v>
      </c>
      <c r="G23" s="9">
        <v>1101297089</v>
      </c>
      <c r="H23" s="9">
        <v>4405188356</v>
      </c>
    </row>
    <row r="24" spans="1:8" x14ac:dyDescent="0.35">
      <c r="A24" s="8" t="s">
        <v>46</v>
      </c>
      <c r="B24" s="8" t="s">
        <v>47</v>
      </c>
      <c r="C24" s="9">
        <v>331255826</v>
      </c>
      <c r="D24" s="9">
        <v>28608039</v>
      </c>
      <c r="E24" s="9">
        <v>28608039</v>
      </c>
      <c r="F24" s="9">
        <v>28608039</v>
      </c>
      <c r="G24" s="9">
        <v>28608039</v>
      </c>
      <c r="H24" s="9">
        <v>114432156</v>
      </c>
    </row>
    <row r="25" spans="1:8" x14ac:dyDescent="0.35">
      <c r="A25" s="8" t="s">
        <v>48</v>
      </c>
      <c r="B25" s="8" t="s">
        <v>49</v>
      </c>
      <c r="C25" s="9">
        <v>100543981</v>
      </c>
      <c r="D25" s="9">
        <v>8432601</v>
      </c>
      <c r="E25" s="9">
        <v>8432601</v>
      </c>
      <c r="F25" s="9">
        <v>8432601</v>
      </c>
      <c r="G25" s="9">
        <v>8432601</v>
      </c>
      <c r="H25" s="9">
        <v>33730404</v>
      </c>
    </row>
    <row r="26" spans="1:8" x14ac:dyDescent="0.35">
      <c r="A26" s="8" t="s">
        <v>50</v>
      </c>
      <c r="B26" s="8" t="s">
        <v>51</v>
      </c>
      <c r="C26" s="9">
        <v>10264062</v>
      </c>
      <c r="D26" s="9">
        <v>708092</v>
      </c>
      <c r="E26" s="9">
        <v>708092</v>
      </c>
      <c r="F26" s="9">
        <v>708092</v>
      </c>
      <c r="G26" s="9">
        <v>708092</v>
      </c>
      <c r="H26" s="9">
        <v>2832368</v>
      </c>
    </row>
    <row r="27" spans="1:8" x14ac:dyDescent="0.35">
      <c r="A27" s="8" t="s">
        <v>52</v>
      </c>
      <c r="B27" s="8" t="s">
        <v>53</v>
      </c>
      <c r="C27" s="9">
        <v>114243067</v>
      </c>
      <c r="D27" s="9">
        <v>9476942</v>
      </c>
      <c r="E27" s="9">
        <v>9476942</v>
      </c>
      <c r="F27" s="9">
        <v>9476942</v>
      </c>
      <c r="G27" s="9">
        <v>9476942</v>
      </c>
      <c r="H27" s="9">
        <v>37907768</v>
      </c>
    </row>
    <row r="28" spans="1:8" x14ac:dyDescent="0.35">
      <c r="A28" s="8" t="s">
        <v>54</v>
      </c>
      <c r="B28" s="8" t="s">
        <v>55</v>
      </c>
      <c r="C28" s="9">
        <v>627312044</v>
      </c>
      <c r="D28" s="9">
        <v>55864026</v>
      </c>
      <c r="E28" s="9">
        <v>55864026</v>
      </c>
      <c r="F28" s="9">
        <v>55864026</v>
      </c>
      <c r="G28" s="9">
        <v>55864026</v>
      </c>
      <c r="H28" s="9">
        <v>223456104</v>
      </c>
    </row>
    <row r="29" spans="1:8" x14ac:dyDescent="0.35">
      <c r="A29" s="8" t="s">
        <v>56</v>
      </c>
      <c r="B29" s="8" t="s">
        <v>57</v>
      </c>
      <c r="C29" s="9">
        <v>11998095</v>
      </c>
      <c r="D29" s="9">
        <v>799867</v>
      </c>
      <c r="E29" s="9">
        <v>799867</v>
      </c>
      <c r="F29" s="9">
        <v>799867</v>
      </c>
      <c r="G29" s="9">
        <v>799867</v>
      </c>
      <c r="H29" s="9">
        <v>3199468</v>
      </c>
    </row>
    <row r="30" spans="1:8" x14ac:dyDescent="0.35">
      <c r="A30" s="8" t="s">
        <v>58</v>
      </c>
      <c r="B30" s="8" t="s">
        <v>59</v>
      </c>
      <c r="C30" s="9">
        <v>5323299</v>
      </c>
      <c r="D30" s="9">
        <v>407143</v>
      </c>
      <c r="E30" s="9">
        <v>407143</v>
      </c>
      <c r="F30" s="9">
        <v>407143</v>
      </c>
      <c r="G30" s="9">
        <v>407143</v>
      </c>
      <c r="H30" s="9">
        <v>1628572</v>
      </c>
    </row>
    <row r="31" spans="1:8" x14ac:dyDescent="0.35">
      <c r="A31" s="8" t="s">
        <v>60</v>
      </c>
      <c r="B31" s="8" t="s">
        <v>61</v>
      </c>
      <c r="C31" s="9">
        <v>692145614</v>
      </c>
      <c r="D31" s="9">
        <v>57172090</v>
      </c>
      <c r="E31" s="9">
        <v>57172090</v>
      </c>
      <c r="F31" s="9">
        <v>57172090</v>
      </c>
      <c r="G31" s="9">
        <v>57172090</v>
      </c>
      <c r="H31" s="9">
        <v>228688360</v>
      </c>
    </row>
    <row r="32" spans="1:8" x14ac:dyDescent="0.35">
      <c r="A32" s="8" t="s">
        <v>62</v>
      </c>
      <c r="B32" s="8" t="s">
        <v>63</v>
      </c>
      <c r="C32" s="9">
        <v>96399736</v>
      </c>
      <c r="D32" s="9">
        <v>9318080</v>
      </c>
      <c r="E32" s="9">
        <v>9318080</v>
      </c>
      <c r="F32" s="9">
        <v>9318080</v>
      </c>
      <c r="G32" s="9">
        <v>9318080</v>
      </c>
      <c r="H32" s="9">
        <v>37272320</v>
      </c>
    </row>
    <row r="33" spans="1:8" x14ac:dyDescent="0.35">
      <c r="A33" s="8" t="s">
        <v>64</v>
      </c>
      <c r="B33" s="8" t="s">
        <v>65</v>
      </c>
      <c r="C33" s="9">
        <v>58877607</v>
      </c>
      <c r="D33" s="9">
        <v>4514202</v>
      </c>
      <c r="E33" s="9">
        <v>4514202</v>
      </c>
      <c r="F33" s="9">
        <v>4514202</v>
      </c>
      <c r="G33" s="9">
        <v>4514202</v>
      </c>
      <c r="H33" s="9">
        <v>18056808</v>
      </c>
    </row>
    <row r="34" spans="1:8" x14ac:dyDescent="0.35">
      <c r="A34" s="8" t="s">
        <v>66</v>
      </c>
      <c r="B34" s="8" t="s">
        <v>67</v>
      </c>
      <c r="C34" s="9">
        <v>2709701218</v>
      </c>
      <c r="D34" s="9">
        <v>229467452</v>
      </c>
      <c r="E34" s="9">
        <v>229467452</v>
      </c>
      <c r="F34" s="9">
        <v>229467452</v>
      </c>
      <c r="G34" s="9">
        <v>229467452</v>
      </c>
      <c r="H34" s="9">
        <v>917869808</v>
      </c>
    </row>
    <row r="35" spans="1:8" x14ac:dyDescent="0.35">
      <c r="A35" s="8" t="s">
        <v>68</v>
      </c>
      <c r="B35" s="8" t="s">
        <v>69</v>
      </c>
      <c r="C35" s="9">
        <v>362320266</v>
      </c>
      <c r="D35" s="9">
        <v>31039974</v>
      </c>
      <c r="E35" s="9">
        <v>31039974</v>
      </c>
      <c r="F35" s="9">
        <v>31039974</v>
      </c>
      <c r="G35" s="9">
        <v>31039974</v>
      </c>
      <c r="H35" s="9">
        <v>124159896</v>
      </c>
    </row>
    <row r="36" spans="1:8" x14ac:dyDescent="0.35">
      <c r="A36" s="8" t="s">
        <v>70</v>
      </c>
      <c r="B36" s="8" t="s">
        <v>71</v>
      </c>
      <c r="C36" s="9">
        <v>6438869</v>
      </c>
      <c r="D36" s="9">
        <v>138015</v>
      </c>
      <c r="E36" s="9">
        <v>138015</v>
      </c>
      <c r="F36" s="9">
        <v>138015</v>
      </c>
      <c r="G36" s="9">
        <v>138015</v>
      </c>
      <c r="H36" s="9">
        <v>552060</v>
      </c>
    </row>
    <row r="37" spans="1:8" x14ac:dyDescent="0.35">
      <c r="A37" s="8" t="s">
        <v>72</v>
      </c>
      <c r="B37" s="8" t="s">
        <v>73</v>
      </c>
      <c r="C37" s="9">
        <v>3972854493</v>
      </c>
      <c r="D37" s="9">
        <v>354960694</v>
      </c>
      <c r="E37" s="9">
        <v>354960694</v>
      </c>
      <c r="F37" s="9">
        <v>354960694</v>
      </c>
      <c r="G37" s="9">
        <v>354960694</v>
      </c>
      <c r="H37" s="9">
        <v>1419842776</v>
      </c>
    </row>
    <row r="38" spans="1:8" x14ac:dyDescent="0.35">
      <c r="A38" s="8" t="s">
        <v>74</v>
      </c>
      <c r="B38" s="8" t="s">
        <v>75</v>
      </c>
      <c r="C38" s="9">
        <v>1914507541</v>
      </c>
      <c r="D38" s="9">
        <v>163867663</v>
      </c>
      <c r="E38" s="9">
        <v>163867663</v>
      </c>
      <c r="F38" s="9">
        <v>163867663</v>
      </c>
      <c r="G38" s="9">
        <v>163867663</v>
      </c>
      <c r="H38" s="9">
        <v>655470652</v>
      </c>
    </row>
    <row r="39" spans="1:8" x14ac:dyDescent="0.35">
      <c r="A39" s="8" t="s">
        <v>76</v>
      </c>
      <c r="B39" s="8" t="s">
        <v>77</v>
      </c>
      <c r="C39" s="9">
        <v>79272357</v>
      </c>
      <c r="D39" s="9">
        <v>6600045</v>
      </c>
      <c r="E39" s="9">
        <v>6600045</v>
      </c>
      <c r="F39" s="9">
        <v>6600045</v>
      </c>
      <c r="G39" s="9">
        <v>6600045</v>
      </c>
      <c r="H39" s="9">
        <v>26400180</v>
      </c>
    </row>
    <row r="40" spans="1:8" x14ac:dyDescent="0.35">
      <c r="A40" s="8" t="s">
        <v>78</v>
      </c>
      <c r="B40" s="8" t="s">
        <v>79</v>
      </c>
      <c r="C40" s="9">
        <v>4059845330</v>
      </c>
      <c r="D40" s="9">
        <v>348879719</v>
      </c>
      <c r="E40" s="9">
        <v>348879719</v>
      </c>
      <c r="F40" s="9">
        <v>348879719</v>
      </c>
      <c r="G40" s="9">
        <v>348879719</v>
      </c>
      <c r="H40" s="9">
        <v>1395518876</v>
      </c>
    </row>
    <row r="41" spans="1:8" x14ac:dyDescent="0.35">
      <c r="A41" s="8" t="s">
        <v>80</v>
      </c>
      <c r="B41" s="8" t="s">
        <v>81</v>
      </c>
      <c r="C41" s="9">
        <v>3063861774</v>
      </c>
      <c r="D41" s="9">
        <v>249581322</v>
      </c>
      <c r="E41" s="9">
        <v>249581322</v>
      </c>
      <c r="F41" s="9">
        <v>249581322</v>
      </c>
      <c r="G41" s="9">
        <v>249581322</v>
      </c>
      <c r="H41" s="9">
        <v>998325288</v>
      </c>
    </row>
    <row r="42" spans="1:8" x14ac:dyDescent="0.35">
      <c r="A42" s="8" t="s">
        <v>82</v>
      </c>
      <c r="B42" s="8" t="s">
        <v>83</v>
      </c>
      <c r="C42" s="9">
        <v>375729303</v>
      </c>
      <c r="D42" s="9">
        <v>33821491</v>
      </c>
      <c r="E42" s="9">
        <v>33821491</v>
      </c>
      <c r="F42" s="9">
        <v>33821491</v>
      </c>
      <c r="G42" s="9">
        <v>33821491</v>
      </c>
      <c r="H42" s="9">
        <v>135285964</v>
      </c>
    </row>
    <row r="43" spans="1:8" x14ac:dyDescent="0.35">
      <c r="A43" s="8" t="s">
        <v>84</v>
      </c>
      <c r="B43" s="8" t="s">
        <v>85</v>
      </c>
      <c r="C43" s="9">
        <v>1347665618</v>
      </c>
      <c r="D43" s="9">
        <v>119514286</v>
      </c>
      <c r="E43" s="9">
        <v>119514286</v>
      </c>
      <c r="F43" s="9">
        <v>119514286</v>
      </c>
      <c r="G43" s="9">
        <v>119514286</v>
      </c>
      <c r="H43" s="9">
        <v>478057144</v>
      </c>
    </row>
    <row r="44" spans="1:8" x14ac:dyDescent="0.35">
      <c r="A44" s="8" t="s">
        <v>86</v>
      </c>
      <c r="B44" s="8" t="s">
        <v>87</v>
      </c>
      <c r="C44" s="9">
        <v>130811132</v>
      </c>
      <c r="D44" s="9">
        <v>9757541</v>
      </c>
      <c r="E44" s="9">
        <v>9757541</v>
      </c>
      <c r="F44" s="9">
        <v>9757541</v>
      </c>
      <c r="G44" s="9">
        <v>9757541</v>
      </c>
      <c r="H44" s="9">
        <v>39030164</v>
      </c>
    </row>
    <row r="45" spans="1:8" x14ac:dyDescent="0.35">
      <c r="A45" s="8" t="s">
        <v>88</v>
      </c>
      <c r="B45" s="8" t="s">
        <v>89</v>
      </c>
      <c r="C45" s="9">
        <v>302297252</v>
      </c>
      <c r="D45" s="9">
        <v>24590511</v>
      </c>
      <c r="E45" s="9">
        <v>24590511</v>
      </c>
      <c r="F45" s="9">
        <v>24590511</v>
      </c>
      <c r="G45" s="9">
        <v>24590511</v>
      </c>
      <c r="H45" s="9">
        <v>98362044</v>
      </c>
    </row>
    <row r="46" spans="1:8" x14ac:dyDescent="0.35">
      <c r="A46" s="8" t="s">
        <v>90</v>
      </c>
      <c r="B46" s="8" t="s">
        <v>91</v>
      </c>
      <c r="C46" s="9">
        <v>434577015</v>
      </c>
      <c r="D46" s="9">
        <v>37842194</v>
      </c>
      <c r="E46" s="9">
        <v>37842194</v>
      </c>
      <c r="F46" s="9">
        <v>37842194</v>
      </c>
      <c r="G46" s="9">
        <v>37842194</v>
      </c>
      <c r="H46" s="9">
        <v>151368776</v>
      </c>
    </row>
    <row r="47" spans="1:8" x14ac:dyDescent="0.35">
      <c r="A47" s="8" t="s">
        <v>92</v>
      </c>
      <c r="B47" s="8" t="s">
        <v>93</v>
      </c>
      <c r="C47" s="9">
        <v>972710462</v>
      </c>
      <c r="D47" s="9">
        <v>76989700</v>
      </c>
      <c r="E47" s="9">
        <v>76989700</v>
      </c>
      <c r="F47" s="9">
        <v>76989700</v>
      </c>
      <c r="G47" s="9">
        <v>76989700</v>
      </c>
      <c r="H47" s="9">
        <v>307958800</v>
      </c>
    </row>
    <row r="48" spans="1:8" x14ac:dyDescent="0.35">
      <c r="A48" s="8" t="s">
        <v>94</v>
      </c>
      <c r="B48" s="8" t="s">
        <v>95</v>
      </c>
      <c r="C48" s="9">
        <v>275421446</v>
      </c>
      <c r="D48" s="9">
        <v>23979493</v>
      </c>
      <c r="E48" s="9">
        <v>23979493</v>
      </c>
      <c r="F48" s="9">
        <v>23979493</v>
      </c>
      <c r="G48" s="9">
        <v>23979493</v>
      </c>
      <c r="H48" s="9">
        <v>95917972</v>
      </c>
    </row>
    <row r="49" spans="1:8" x14ac:dyDescent="0.35">
      <c r="A49" s="8" t="s">
        <v>96</v>
      </c>
      <c r="B49" s="8" t="s">
        <v>97</v>
      </c>
      <c r="C49" s="9">
        <v>201099620</v>
      </c>
      <c r="D49" s="9">
        <v>16658131</v>
      </c>
      <c r="E49" s="9">
        <v>16658131</v>
      </c>
      <c r="F49" s="9">
        <v>16658131</v>
      </c>
      <c r="G49" s="9">
        <v>16658131</v>
      </c>
      <c r="H49" s="9">
        <v>66632524</v>
      </c>
    </row>
    <row r="50" spans="1:8" x14ac:dyDescent="0.35">
      <c r="A50" s="8" t="s">
        <v>98</v>
      </c>
      <c r="B50" s="8" t="s">
        <v>99</v>
      </c>
      <c r="C50" s="9">
        <v>4240982</v>
      </c>
      <c r="D50" s="9">
        <v>304467</v>
      </c>
      <c r="E50" s="9">
        <v>304467</v>
      </c>
      <c r="F50" s="9">
        <v>304467</v>
      </c>
      <c r="G50" s="9">
        <v>304467</v>
      </c>
      <c r="H50" s="9">
        <v>1217868</v>
      </c>
    </row>
    <row r="51" spans="1:8" x14ac:dyDescent="0.35">
      <c r="A51" s="8" t="s">
        <v>100</v>
      </c>
      <c r="B51" s="8" t="s">
        <v>101</v>
      </c>
      <c r="C51" s="9">
        <v>56476533</v>
      </c>
      <c r="D51" s="9">
        <v>4738531</v>
      </c>
      <c r="E51" s="9">
        <v>4738531</v>
      </c>
      <c r="F51" s="9">
        <v>4738531</v>
      </c>
      <c r="G51" s="9">
        <v>4738531</v>
      </c>
      <c r="H51" s="9">
        <v>18954124</v>
      </c>
    </row>
    <row r="52" spans="1:8" x14ac:dyDescent="0.35">
      <c r="A52" s="8" t="s">
        <v>102</v>
      </c>
      <c r="B52" s="8" t="s">
        <v>103</v>
      </c>
      <c r="C52" s="9">
        <v>438634925</v>
      </c>
      <c r="D52" s="9">
        <v>37876621</v>
      </c>
      <c r="E52" s="9">
        <v>37876621</v>
      </c>
      <c r="F52" s="9">
        <v>37876621</v>
      </c>
      <c r="G52" s="9">
        <v>37876621</v>
      </c>
      <c r="H52" s="9">
        <v>151506484</v>
      </c>
    </row>
    <row r="53" spans="1:8" x14ac:dyDescent="0.35">
      <c r="A53" s="8" t="s">
        <v>104</v>
      </c>
      <c r="B53" s="8" t="s">
        <v>105</v>
      </c>
      <c r="C53" s="9">
        <v>409853873</v>
      </c>
      <c r="D53" s="9">
        <v>34564408</v>
      </c>
      <c r="E53" s="9">
        <v>34564408</v>
      </c>
      <c r="F53" s="9">
        <v>34564408</v>
      </c>
      <c r="G53" s="9">
        <v>34564408</v>
      </c>
      <c r="H53" s="9">
        <v>138257632</v>
      </c>
    </row>
    <row r="54" spans="1:8" x14ac:dyDescent="0.35">
      <c r="A54" s="8" t="s">
        <v>106</v>
      </c>
      <c r="B54" s="8" t="s">
        <v>107</v>
      </c>
      <c r="C54" s="9">
        <v>983724611</v>
      </c>
      <c r="D54" s="9">
        <v>83084170</v>
      </c>
      <c r="E54" s="9">
        <v>83084170</v>
      </c>
      <c r="F54" s="9">
        <v>83084170</v>
      </c>
      <c r="G54" s="9">
        <v>83084170</v>
      </c>
      <c r="H54" s="9">
        <v>332336680</v>
      </c>
    </row>
    <row r="55" spans="1:8" x14ac:dyDescent="0.35">
      <c r="A55" s="8" t="s">
        <v>108</v>
      </c>
      <c r="B55" s="8" t="s">
        <v>109</v>
      </c>
      <c r="C55" s="9">
        <v>230487369</v>
      </c>
      <c r="D55" s="9">
        <v>20422540</v>
      </c>
      <c r="E55" s="9">
        <v>20422540</v>
      </c>
      <c r="F55" s="9">
        <v>20422540</v>
      </c>
      <c r="G55" s="9">
        <v>20422540</v>
      </c>
      <c r="H55" s="9">
        <v>81690160</v>
      </c>
    </row>
    <row r="56" spans="1:8" x14ac:dyDescent="0.35">
      <c r="A56" s="8" t="s">
        <v>110</v>
      </c>
      <c r="B56" s="8" t="s">
        <v>111</v>
      </c>
      <c r="C56" s="9">
        <v>104136523</v>
      </c>
      <c r="D56" s="9">
        <v>9051970</v>
      </c>
      <c r="E56" s="9">
        <v>9051970</v>
      </c>
      <c r="F56" s="9">
        <v>9051970</v>
      </c>
      <c r="G56" s="9">
        <v>9051970</v>
      </c>
      <c r="H56" s="9">
        <v>36207880</v>
      </c>
    </row>
    <row r="57" spans="1:8" x14ac:dyDescent="0.35">
      <c r="A57" s="8" t="s">
        <v>112</v>
      </c>
      <c r="B57" s="8" t="s">
        <v>113</v>
      </c>
      <c r="C57" s="9">
        <v>16849941</v>
      </c>
      <c r="D57" s="9">
        <v>1425505</v>
      </c>
      <c r="E57" s="9">
        <v>1425505</v>
      </c>
      <c r="F57" s="9">
        <v>1425505</v>
      </c>
      <c r="G57" s="9">
        <v>1425505</v>
      </c>
      <c r="H57" s="9">
        <v>5702020</v>
      </c>
    </row>
    <row r="58" spans="1:8" x14ac:dyDescent="0.35">
      <c r="A58" s="8" t="s">
        <v>114</v>
      </c>
      <c r="B58" s="8" t="s">
        <v>115</v>
      </c>
      <c r="C58" s="9">
        <v>1139068352</v>
      </c>
      <c r="D58" s="9">
        <v>100483245</v>
      </c>
      <c r="E58" s="9">
        <v>100483245</v>
      </c>
      <c r="F58" s="9">
        <v>100483245</v>
      </c>
      <c r="G58" s="9">
        <v>100483245</v>
      </c>
      <c r="H58" s="9">
        <v>401932980</v>
      </c>
    </row>
    <row r="59" spans="1:8" x14ac:dyDescent="0.35">
      <c r="A59" s="8" t="s">
        <v>116</v>
      </c>
      <c r="B59" s="8" t="s">
        <v>117</v>
      </c>
      <c r="C59" s="9">
        <v>36731351</v>
      </c>
      <c r="D59" s="9">
        <v>3359481</v>
      </c>
      <c r="E59" s="9">
        <v>3359481</v>
      </c>
      <c r="F59" s="9">
        <v>3359481</v>
      </c>
      <c r="G59" s="9">
        <v>3359481</v>
      </c>
      <c r="H59" s="9">
        <v>13437924</v>
      </c>
    </row>
    <row r="60" spans="1:8" x14ac:dyDescent="0.35">
      <c r="A60" s="8" t="s">
        <v>118</v>
      </c>
      <c r="B60" s="8" t="s">
        <v>119</v>
      </c>
      <c r="C60" s="9">
        <v>1001448061</v>
      </c>
      <c r="D60" s="9">
        <v>83930499</v>
      </c>
      <c r="E60" s="9">
        <v>83930499</v>
      </c>
      <c r="F60" s="9">
        <v>83930499</v>
      </c>
      <c r="G60" s="9">
        <v>83930499</v>
      </c>
      <c r="H60" s="9">
        <v>335721996</v>
      </c>
    </row>
    <row r="61" spans="1:8" x14ac:dyDescent="0.35">
      <c r="A61" s="8" t="s">
        <v>120</v>
      </c>
      <c r="B61" s="8" t="s">
        <v>121</v>
      </c>
      <c r="C61" s="9">
        <v>213681038</v>
      </c>
      <c r="D61" s="9">
        <v>19177251</v>
      </c>
      <c r="E61" s="9">
        <v>19177251</v>
      </c>
      <c r="F61" s="9">
        <v>19177251</v>
      </c>
      <c r="G61" s="9">
        <v>19177251</v>
      </c>
      <c r="H61" s="9">
        <v>76709004</v>
      </c>
    </row>
    <row r="62" spans="1:8" x14ac:dyDescent="0.35">
      <c r="A62" s="8" t="s">
        <v>122</v>
      </c>
      <c r="B62" s="8" t="s">
        <v>123</v>
      </c>
      <c r="C62" s="9">
        <v>139520046</v>
      </c>
      <c r="D62" s="9">
        <v>12301524</v>
      </c>
      <c r="E62" s="9">
        <v>12301524</v>
      </c>
      <c r="F62" s="9">
        <v>12301524</v>
      </c>
      <c r="G62" s="9">
        <v>12301524</v>
      </c>
      <c r="H62" s="9">
        <v>49206096</v>
      </c>
    </row>
    <row r="63" spans="1:8" x14ac:dyDescent="0.35">
      <c r="A63" s="17" t="s">
        <v>3</v>
      </c>
      <c r="B63" s="18"/>
      <c r="C63" s="19">
        <f>SUBTOTAL(109,Table2[Total P-1 Apportionment])</f>
        <v>48197004723</v>
      </c>
      <c r="D63" s="19">
        <f>SUBTOTAL(109,Table2[February 2023])</f>
        <v>4152187141</v>
      </c>
      <c r="E63" s="19">
        <f>SUBTOTAL(109,Table2[March 2023])</f>
        <v>4152187141</v>
      </c>
      <c r="F63" s="19">
        <f>SUBTOTAL(109,Table2[April 2023])</f>
        <v>4152187141</v>
      </c>
      <c r="G63" s="19">
        <f>SUBTOTAL(109,Table2[May 2023])</f>
        <v>4152187141</v>
      </c>
      <c r="H63" s="19">
        <f>SUBTOTAL(109,Table2[Total P-1 Apportionment Payments])</f>
        <v>16608748564</v>
      </c>
    </row>
    <row r="64" spans="1:8" x14ac:dyDescent="0.35">
      <c r="A64" s="3" t="s">
        <v>0</v>
      </c>
    </row>
    <row r="65" spans="1:2" x14ac:dyDescent="0.35">
      <c r="A65" s="1" t="s">
        <v>1</v>
      </c>
    </row>
    <row r="66" spans="1:2" x14ac:dyDescent="0.35">
      <c r="A66" s="1" t="s">
        <v>2</v>
      </c>
      <c r="B66" s="3"/>
    </row>
    <row r="67" spans="1:2" x14ac:dyDescent="0.35">
      <c r="A67" s="5" t="s">
        <v>126</v>
      </c>
      <c r="B67" s="1"/>
    </row>
    <row r="68" spans="1:2" x14ac:dyDescent="0.35">
      <c r="B68" s="1"/>
    </row>
    <row r="69" spans="1:2" x14ac:dyDescent="0.35">
      <c r="B69" s="2"/>
    </row>
  </sheetData>
  <pageMargins left="0.7" right="0.7" top="0.75" bottom="0.75" header="0.3" footer="0.3"/>
  <pageSetup scale="92" fitToHeight="0" orientation="landscape" r:id="rId1"/>
  <headerFooter>
    <oddFooter>Page &amp;P of &amp;N</oddFooter>
  </headerFooter>
  <ignoredErrors>
    <ignoredError sqref="A4:A62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Payment Schedule County 22-23P1</vt:lpstr>
      <vt:lpstr>'Payment Schedule County 22-23P1'!Print_Titles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 Schedule by county, FY 2022-23 P-1 - Principal Apportionment (CA Dept of Education)</dc:title>
  <dc:subject>Detailed payment schedule by county for fiscal year (FY) 2022-23 P-1 apportionment.</dc:subject>
  <dc:creator/>
  <cp:lastModifiedBy/>
  <dcterms:created xsi:type="dcterms:W3CDTF">2024-07-02T17:36:18Z</dcterms:created>
  <dcterms:modified xsi:type="dcterms:W3CDTF">2024-07-02T17:36:36Z</dcterms:modified>
</cp:coreProperties>
</file>