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0" documentId="13_ncr:1_{54C38191-7BC0-4FE0-94AD-6DD94ACEA5AC}" xr6:coauthVersionLast="47" xr6:coauthVersionMax="47" xr10:uidLastSave="{00000000-0000-0000-0000-000000000000}"/>
  <bookViews>
    <workbookView xWindow="-120" yWindow="-120" windowWidth="29040" windowHeight="15840" xr2:uid="{50E82FBA-F96F-4B23-B4B1-D55A721B73D1}"/>
  </bookViews>
  <sheets>
    <sheet name="CSI LEA FY 25-26 Allo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2" i="1" l="1"/>
  <c r="P30" i="1"/>
  <c r="P34" i="1"/>
  <c r="P33" i="1"/>
  <c r="P37" i="1"/>
  <c r="P39" i="1"/>
  <c r="P38" i="1"/>
  <c r="P44" i="1"/>
  <c r="P45" i="1"/>
  <c r="P71" i="1"/>
  <c r="P59" i="1"/>
  <c r="P58" i="1"/>
  <c r="P65" i="1"/>
  <c r="P64" i="1"/>
  <c r="P66" i="1"/>
  <c r="P72" i="1"/>
  <c r="P69" i="1"/>
  <c r="P60" i="1"/>
  <c r="P62" i="1"/>
  <c r="P61" i="1"/>
  <c r="P57" i="1"/>
  <c r="P56" i="1"/>
  <c r="P63" i="1"/>
  <c r="P67" i="1"/>
  <c r="P68" i="1"/>
  <c r="P70" i="1"/>
  <c r="P82" i="1"/>
  <c r="P87" i="1"/>
  <c r="P86" i="1"/>
  <c r="P93" i="1"/>
  <c r="P104" i="1"/>
  <c r="P105" i="1"/>
  <c r="P103" i="1"/>
  <c r="P99" i="1"/>
  <c r="P100" i="1"/>
  <c r="P101" i="1"/>
  <c r="P102" i="1"/>
  <c r="P106" i="1"/>
  <c r="P114" i="1"/>
  <c r="P116" i="1"/>
  <c r="P113" i="1"/>
  <c r="P111" i="1"/>
  <c r="P110" i="1"/>
  <c r="P112" i="1"/>
  <c r="P115" i="1"/>
  <c r="P135" i="1"/>
  <c r="P133" i="1"/>
  <c r="P136" i="1"/>
  <c r="P134" i="1"/>
  <c r="P130" i="1"/>
  <c r="P131" i="1"/>
  <c r="P132" i="1"/>
  <c r="P125" i="1"/>
  <c r="P129" i="1"/>
  <c r="P127" i="1"/>
  <c r="P128" i="1"/>
  <c r="P126" i="1"/>
  <c r="P137" i="1"/>
  <c r="P138" i="1"/>
  <c r="P141" i="1"/>
  <c r="P142" i="1"/>
  <c r="P147" i="1"/>
  <c r="P155" i="1"/>
  <c r="P154" i="1"/>
  <c r="P164" i="1"/>
  <c r="P165" i="1"/>
  <c r="P168" i="1"/>
  <c r="P170" i="1"/>
  <c r="P173" i="1"/>
  <c r="P175" i="1"/>
  <c r="P14" i="1"/>
  <c r="P15" i="1"/>
  <c r="P16" i="1"/>
  <c r="P17" i="1"/>
  <c r="P18" i="1"/>
  <c r="P19" i="1"/>
  <c r="P20" i="1"/>
  <c r="P21" i="1"/>
  <c r="P22" i="1"/>
  <c r="P23" i="1"/>
  <c r="P24" i="1"/>
  <c r="P25" i="1"/>
  <c r="P26" i="1"/>
  <c r="P27" i="1"/>
  <c r="P28" i="1"/>
  <c r="P29" i="1"/>
  <c r="P35" i="1"/>
  <c r="P36" i="1"/>
  <c r="P40" i="1"/>
  <c r="P41" i="1"/>
  <c r="P42" i="1"/>
  <c r="P43" i="1"/>
  <c r="P46" i="1"/>
  <c r="P47" i="1"/>
  <c r="P48" i="1"/>
  <c r="P49" i="1"/>
  <c r="P50" i="1"/>
  <c r="P51" i="1"/>
  <c r="P52" i="1"/>
  <c r="P53" i="1"/>
  <c r="P54" i="1"/>
  <c r="P55" i="1"/>
  <c r="P73" i="1"/>
  <c r="P74" i="1"/>
  <c r="P75" i="1"/>
  <c r="P76" i="1"/>
  <c r="P77" i="1"/>
  <c r="P78" i="1"/>
  <c r="P79" i="1"/>
  <c r="P80" i="1"/>
  <c r="P81" i="1"/>
  <c r="P83" i="1"/>
  <c r="P84" i="1"/>
  <c r="P85" i="1"/>
  <c r="P88" i="1"/>
  <c r="P89" i="1"/>
  <c r="P90" i="1"/>
  <c r="P91" i="1"/>
  <c r="P92" i="1"/>
  <c r="P94" i="1"/>
  <c r="P95" i="1"/>
  <c r="P96" i="1"/>
  <c r="P97" i="1"/>
  <c r="P98" i="1"/>
  <c r="P107" i="1"/>
  <c r="P108" i="1"/>
  <c r="P109" i="1"/>
  <c r="P117" i="1"/>
  <c r="P118" i="1"/>
  <c r="P119" i="1"/>
  <c r="P120" i="1"/>
  <c r="P121" i="1"/>
  <c r="P122" i="1"/>
  <c r="P123" i="1"/>
  <c r="P124" i="1"/>
  <c r="P139" i="1"/>
  <c r="P140" i="1"/>
  <c r="P143" i="1"/>
  <c r="P144" i="1"/>
  <c r="P145" i="1"/>
  <c r="P146" i="1"/>
  <c r="P148" i="1"/>
  <c r="P149" i="1"/>
  <c r="P150" i="1"/>
  <c r="P151" i="1"/>
  <c r="P152" i="1"/>
  <c r="P153" i="1"/>
  <c r="P156" i="1"/>
  <c r="P157" i="1"/>
  <c r="P158" i="1"/>
  <c r="P159" i="1"/>
  <c r="P160" i="1"/>
  <c r="P161" i="1"/>
  <c r="P162" i="1"/>
  <c r="P163" i="1"/>
  <c r="P166" i="1"/>
  <c r="P167" i="1"/>
  <c r="P169" i="1"/>
  <c r="P171" i="1"/>
  <c r="P172" i="1"/>
  <c r="P174" i="1"/>
  <c r="P176" i="1"/>
  <c r="P31" i="1"/>
  <c r="M177" i="1"/>
  <c r="N177" i="1"/>
  <c r="O177" i="1"/>
  <c r="P177" i="1" l="1"/>
  <c r="J177" i="1"/>
</calcChain>
</file>

<file path=xl/sharedStrings.xml><?xml version="1.0" encoding="utf-8"?>
<sst xmlns="http://schemas.openxmlformats.org/spreadsheetml/2006/main" count="1663" uniqueCount="782">
  <si>
    <t xml:space="preserve">Schedule of the Final Allocation for the Comprehensive Support and Improvement (CSI) </t>
  </si>
  <si>
    <t>Local Educational Agency (LEA) Subgrant</t>
  </si>
  <si>
    <t>Every Student Succeeds Act</t>
  </si>
  <si>
    <t>and (3) were approved following the completion of all the sections in the GMART Application for Funding.</t>
  </si>
  <si>
    <t>LEAs that selected to opt-out Dashboard Alternative School Status (DASS) Community of Practice (CoP) school(s) eligible for CSI under the CSI Low Graduation Rate with less than 100 students enrolled, forgo the CSI funding associated with those specific schools.</t>
  </si>
  <si>
    <t>The first apportionment is 25% of the final allocation amount.</t>
  </si>
  <si>
    <t>For more information, please refer to the apportionment overview at:</t>
  </si>
  <si>
    <t>County Name</t>
  </si>
  <si>
    <t>Full CDS Code</t>
  </si>
  <si>
    <t>County
Code</t>
  </si>
  <si>
    <t>District
Code</t>
  </si>
  <si>
    <t>School
Code</t>
  </si>
  <si>
    <t>Direct
Funded
Charter School
Number</t>
  </si>
  <si>
    <t>Service Location Field</t>
  </si>
  <si>
    <t>LEA Type</t>
  </si>
  <si>
    <t>Local Educational Agency</t>
  </si>
  <si>
    <t>GMART Application for Funding Status</t>
  </si>
  <si>
    <t>Total DASS CoP Schools Opted-Out of CSI</t>
  </si>
  <si>
    <t>Total CSI Eligible Schools with Allocation</t>
  </si>
  <si>
    <t>1st Apportionment (25%)</t>
  </si>
  <si>
    <t>Alameda</t>
  </si>
  <si>
    <t>01100170000000</t>
  </si>
  <si>
    <t>01</t>
  </si>
  <si>
    <t>10017</t>
  </si>
  <si>
    <t>0000000</t>
  </si>
  <si>
    <t>No Data</t>
  </si>
  <si>
    <t>COE</t>
  </si>
  <si>
    <t>Alameda County Office of Education</t>
  </si>
  <si>
    <t>01611920000000</t>
  </si>
  <si>
    <t>61192</t>
  </si>
  <si>
    <t>District</t>
  </si>
  <si>
    <t>Hayward Unified</t>
  </si>
  <si>
    <t>01612340000000</t>
  </si>
  <si>
    <t>61234</t>
  </si>
  <si>
    <t>Newark Unified</t>
  </si>
  <si>
    <t>01612590000000</t>
  </si>
  <si>
    <t>61259</t>
  </si>
  <si>
    <t>Oakland Unified</t>
  </si>
  <si>
    <t>Charter</t>
  </si>
  <si>
    <t>Butte</t>
  </si>
  <si>
    <t>04100410000000</t>
  </si>
  <si>
    <t>04</t>
  </si>
  <si>
    <t>10041</t>
  </si>
  <si>
    <t>Butte County Office of Education</t>
  </si>
  <si>
    <t>04614240000000</t>
  </si>
  <si>
    <t>61424</t>
  </si>
  <si>
    <t>Chico Unified</t>
  </si>
  <si>
    <t>04615150000000</t>
  </si>
  <si>
    <t>61515</t>
  </si>
  <si>
    <t>Oroville Union High</t>
  </si>
  <si>
    <t>04733790000000</t>
  </si>
  <si>
    <t>73379</t>
  </si>
  <si>
    <t>Pioneer Union Elementary</t>
  </si>
  <si>
    <t>Contra Costa</t>
  </si>
  <si>
    <t>07100740000000</t>
  </si>
  <si>
    <t>07</t>
  </si>
  <si>
    <t>10074</t>
  </si>
  <si>
    <t>Contra Costa County Office of Education</t>
  </si>
  <si>
    <t>07616480000000</t>
  </si>
  <si>
    <t>61648</t>
  </si>
  <si>
    <t>Antioch Unified</t>
  </si>
  <si>
    <t>07617210000000</t>
  </si>
  <si>
    <t>61721</t>
  </si>
  <si>
    <t>Liberty Union High</t>
  </si>
  <si>
    <t>07617540000000</t>
  </si>
  <si>
    <t>61754</t>
  </si>
  <si>
    <t>Mt. Diablo Unified</t>
  </si>
  <si>
    <t>Fresno</t>
  </si>
  <si>
    <t>10101080000000</t>
  </si>
  <si>
    <t>10</t>
  </si>
  <si>
    <t>10108</t>
  </si>
  <si>
    <t>Fresno County Office of Education</t>
  </si>
  <si>
    <t>10621660000000</t>
  </si>
  <si>
    <t>62166</t>
  </si>
  <si>
    <t>Fresno Unified</t>
  </si>
  <si>
    <t>10622650000000</t>
  </si>
  <si>
    <t>62265</t>
  </si>
  <si>
    <t>Kings Canyon Joint Unified</t>
  </si>
  <si>
    <t>10767780000000</t>
  </si>
  <si>
    <t>76778</t>
  </si>
  <si>
    <t>Washington Unified</t>
  </si>
  <si>
    <t>10621661030642</t>
  </si>
  <si>
    <t>1030642</t>
  </si>
  <si>
    <t>0149</t>
  </si>
  <si>
    <t>C0149</t>
  </si>
  <si>
    <t>School of Unlimited Learning</t>
  </si>
  <si>
    <t>10101080109991</t>
  </si>
  <si>
    <t>0109991</t>
  </si>
  <si>
    <t>0746</t>
  </si>
  <si>
    <t>C0746</t>
  </si>
  <si>
    <t>Crescent View West Public Charter</t>
  </si>
  <si>
    <t>10101080119628</t>
  </si>
  <si>
    <t>0119628</t>
  </si>
  <si>
    <t>1085</t>
  </si>
  <si>
    <t>C1085</t>
  </si>
  <si>
    <t>Big Picture Educational Academy</t>
  </si>
  <si>
    <t>10625470136523</t>
  </si>
  <si>
    <t>62547</t>
  </si>
  <si>
    <t>0136523</t>
  </si>
  <si>
    <t>1893</t>
  </si>
  <si>
    <t>C1893</t>
  </si>
  <si>
    <t>Crescent View South II</t>
  </si>
  <si>
    <t>10623800136499</t>
  </si>
  <si>
    <t>62380</t>
  </si>
  <si>
    <t>0136499</t>
  </si>
  <si>
    <t>1905</t>
  </si>
  <si>
    <t>C1905</t>
  </si>
  <si>
    <t>Ambassador Phillip V. Sanchez II Public Charter</t>
  </si>
  <si>
    <t>Humboldt</t>
  </si>
  <si>
    <t>12101240000000</t>
  </si>
  <si>
    <t>12</t>
  </si>
  <si>
    <t>10124</t>
  </si>
  <si>
    <t>Humboldt County Office of Education</t>
  </si>
  <si>
    <t>Imperial</t>
  </si>
  <si>
    <t>13101320000000</t>
  </si>
  <si>
    <t>13</t>
  </si>
  <si>
    <t>10132</t>
  </si>
  <si>
    <t>Imperial County Office of Education</t>
  </si>
  <si>
    <t>Inyo</t>
  </si>
  <si>
    <t>14101400117994</t>
  </si>
  <si>
    <t>14</t>
  </si>
  <si>
    <t>10140</t>
  </si>
  <si>
    <t>0117994</t>
  </si>
  <si>
    <t>1012</t>
  </si>
  <si>
    <t>C1012</t>
  </si>
  <si>
    <t>YouthBuild Charter School of California</t>
  </si>
  <si>
    <t>14101400128454</t>
  </si>
  <si>
    <t>0128454</t>
  </si>
  <si>
    <t>1593</t>
  </si>
  <si>
    <t>C1593</t>
  </si>
  <si>
    <t>College Bridge Academy</t>
  </si>
  <si>
    <t>14101400128447</t>
  </si>
  <si>
    <t>0128447</t>
  </si>
  <si>
    <t>1594</t>
  </si>
  <si>
    <t>C1594</t>
  </si>
  <si>
    <t>The Education Corps</t>
  </si>
  <si>
    <t>Kern</t>
  </si>
  <si>
    <t>15101570000000</t>
  </si>
  <si>
    <t>15</t>
  </si>
  <si>
    <t>10157</t>
  </si>
  <si>
    <t>Kern County Office of Education</t>
  </si>
  <si>
    <t>15635030000000</t>
  </si>
  <si>
    <t>63503</t>
  </si>
  <si>
    <t>Greenfield Union</t>
  </si>
  <si>
    <t>15635290000000</t>
  </si>
  <si>
    <t>63529</t>
  </si>
  <si>
    <t>Kern High</t>
  </si>
  <si>
    <t>63628</t>
  </si>
  <si>
    <t>15737420000000</t>
  </si>
  <si>
    <t>73742</t>
  </si>
  <si>
    <t>Sierra Sands Unified</t>
  </si>
  <si>
    <t>15636280127209</t>
  </si>
  <si>
    <t>0127209</t>
  </si>
  <si>
    <t>1491</t>
  </si>
  <si>
    <t>C1491</t>
  </si>
  <si>
    <t>Insight School of California</t>
  </si>
  <si>
    <t>Kings</t>
  </si>
  <si>
    <t>16639580136556</t>
  </si>
  <si>
    <t>16</t>
  </si>
  <si>
    <t>63958</t>
  </si>
  <si>
    <t>0136556</t>
  </si>
  <si>
    <t>1896</t>
  </si>
  <si>
    <t>C1896</t>
  </si>
  <si>
    <t>Kings Valley Academy II</t>
  </si>
  <si>
    <t>Los Angeles</t>
  </si>
  <si>
    <t>19101990000000</t>
  </si>
  <si>
    <t>19</t>
  </si>
  <si>
    <t>10199</t>
  </si>
  <si>
    <t>Los Angeles County Office of Education</t>
  </si>
  <si>
    <t>19642460000000</t>
  </si>
  <si>
    <t>64246</t>
  </si>
  <si>
    <t>Antelope Valley Union High</t>
  </si>
  <si>
    <t>19645190000000</t>
  </si>
  <si>
    <t>64519</t>
  </si>
  <si>
    <t>El Monte Union High</t>
  </si>
  <si>
    <t>19645680000000</t>
  </si>
  <si>
    <t>64568</t>
  </si>
  <si>
    <t>Glendale Unified</t>
  </si>
  <si>
    <t>19646670000000</t>
  </si>
  <si>
    <t>64667</t>
  </si>
  <si>
    <t>Lancaster Elementary</t>
  </si>
  <si>
    <t>19647250000000</t>
  </si>
  <si>
    <t>64725</t>
  </si>
  <si>
    <t>Long Beach Unified</t>
  </si>
  <si>
    <t>19647330000000</t>
  </si>
  <si>
    <t>64733</t>
  </si>
  <si>
    <t>Los Angeles Unified</t>
  </si>
  <si>
    <t>64857</t>
  </si>
  <si>
    <t>19648810000000</t>
  </si>
  <si>
    <t>64881</t>
  </si>
  <si>
    <t>Pasadena Unified</t>
  </si>
  <si>
    <t>19649070000000</t>
  </si>
  <si>
    <t>64907</t>
  </si>
  <si>
    <t>Pomona Unified</t>
  </si>
  <si>
    <t>19651280000000</t>
  </si>
  <si>
    <t>65128</t>
  </si>
  <si>
    <t>Whittier Union High</t>
  </si>
  <si>
    <t>19752911996016</t>
  </si>
  <si>
    <t>75291</t>
  </si>
  <si>
    <t>1996016</t>
  </si>
  <si>
    <t>0117</t>
  </si>
  <si>
    <t>C0117</t>
  </si>
  <si>
    <t>Options for Youth San Gabriel</t>
  </si>
  <si>
    <t>19651361996263</t>
  </si>
  <si>
    <t>65136</t>
  </si>
  <si>
    <t>1996263</t>
  </si>
  <si>
    <t>0214</t>
  </si>
  <si>
    <t>C0214</t>
  </si>
  <si>
    <t>Opportunities for Learning - William S. Hart</t>
  </si>
  <si>
    <t>19642871996479</t>
  </si>
  <si>
    <t>64287</t>
  </si>
  <si>
    <t>1996479</t>
  </si>
  <si>
    <t>0402</t>
  </si>
  <si>
    <t>C0402</t>
  </si>
  <si>
    <t>Opportunities for Learning - Baldwin Park</t>
  </si>
  <si>
    <t>19642461996537</t>
  </si>
  <si>
    <t>1996537</t>
  </si>
  <si>
    <t>0411</t>
  </si>
  <si>
    <t>C0411</t>
  </si>
  <si>
    <t>Desert Sands Charter</t>
  </si>
  <si>
    <t>19648570112714</t>
  </si>
  <si>
    <t>0112714</t>
  </si>
  <si>
    <t>0841</t>
  </si>
  <si>
    <t>C0841</t>
  </si>
  <si>
    <t>Antelope Valley Learning Academy</t>
  </si>
  <si>
    <t>19651360114439</t>
  </si>
  <si>
    <t>0114439</t>
  </si>
  <si>
    <t>0888</t>
  </si>
  <si>
    <t>C0888</t>
  </si>
  <si>
    <t>Mission View Public</t>
  </si>
  <si>
    <t>19648810118075</t>
  </si>
  <si>
    <t>0118075</t>
  </si>
  <si>
    <t>1031</t>
  </si>
  <si>
    <t>C1031</t>
  </si>
  <si>
    <t>Learning Works</t>
  </si>
  <si>
    <t>19753090127100</t>
  </si>
  <si>
    <t>75309</t>
  </si>
  <si>
    <t>0127100</t>
  </si>
  <si>
    <t>1458</t>
  </si>
  <si>
    <t>C1458</t>
  </si>
  <si>
    <t>Assurance Learning Academy</t>
  </si>
  <si>
    <t>19643520128496</t>
  </si>
  <si>
    <t>64352</t>
  </si>
  <si>
    <t>0128496</t>
  </si>
  <si>
    <t>1557</t>
  </si>
  <si>
    <t>C1557</t>
  </si>
  <si>
    <t>New Opportunities Charter</t>
  </si>
  <si>
    <t>19643520128488</t>
  </si>
  <si>
    <t>0128488</t>
  </si>
  <si>
    <t>1558</t>
  </si>
  <si>
    <t>C1558</t>
  </si>
  <si>
    <t>Family First Charter</t>
  </si>
  <si>
    <t>19644690128736</t>
  </si>
  <si>
    <t>64469</t>
  </si>
  <si>
    <t>0128736</t>
  </si>
  <si>
    <t>1599</t>
  </si>
  <si>
    <t>C1599</t>
  </si>
  <si>
    <t>Opportunities for Learning - Duarte</t>
  </si>
  <si>
    <t>19753090131383</t>
  </si>
  <si>
    <t>0131383</t>
  </si>
  <si>
    <t>1700</t>
  </si>
  <si>
    <t>C1700</t>
  </si>
  <si>
    <t>SIATech Academy South</t>
  </si>
  <si>
    <t>19753090136648</t>
  </si>
  <si>
    <t>0136648</t>
  </si>
  <si>
    <t>1911</t>
  </si>
  <si>
    <t>C1911</t>
  </si>
  <si>
    <t>Options for Youth-Acton</t>
  </si>
  <si>
    <t>19647330137562</t>
  </si>
  <si>
    <t>0137562</t>
  </si>
  <si>
    <t>1961</t>
  </si>
  <si>
    <t>C1961</t>
  </si>
  <si>
    <t>Matrix for Success Academy</t>
  </si>
  <si>
    <t>19753090137786</t>
  </si>
  <si>
    <t>0137786</t>
  </si>
  <si>
    <t>1972</t>
  </si>
  <si>
    <t>C1972</t>
  </si>
  <si>
    <t>Mission Academy</t>
  </si>
  <si>
    <t>19101990138669</t>
  </si>
  <si>
    <t>0138669</t>
  </si>
  <si>
    <t>2017</t>
  </si>
  <si>
    <t>C2017</t>
  </si>
  <si>
    <t>Da Vinci RISE High</t>
  </si>
  <si>
    <t>19644690139535</t>
  </si>
  <si>
    <t>0139535</t>
  </si>
  <si>
    <t>2060</t>
  </si>
  <si>
    <t>C2060</t>
  </si>
  <si>
    <t>Options For Youth - Duarte, Inc</t>
  </si>
  <si>
    <t>Madera</t>
  </si>
  <si>
    <t>20102070000000</t>
  </si>
  <si>
    <t>20</t>
  </si>
  <si>
    <t>10207</t>
  </si>
  <si>
    <t>Madera County Superintendent of Schools</t>
  </si>
  <si>
    <t>20764140000000</t>
  </si>
  <si>
    <t>76414</t>
  </si>
  <si>
    <t>Yosemite Unified</t>
  </si>
  <si>
    <t>Marin</t>
  </si>
  <si>
    <t>21654660000000</t>
  </si>
  <si>
    <t>21</t>
  </si>
  <si>
    <t>65466</t>
  </si>
  <si>
    <t>San Rafael City High</t>
  </si>
  <si>
    <t>Mariposa</t>
  </si>
  <si>
    <t>22655320000000</t>
  </si>
  <si>
    <t>22</t>
  </si>
  <si>
    <t>65532</t>
  </si>
  <si>
    <t>Mariposa County Unified</t>
  </si>
  <si>
    <t>Merced</t>
  </si>
  <si>
    <t>24102490000000</t>
  </si>
  <si>
    <t>24</t>
  </si>
  <si>
    <t>10249</t>
  </si>
  <si>
    <t>Merced County Office of Education</t>
  </si>
  <si>
    <t>Monterey</t>
  </si>
  <si>
    <t>27102720000000</t>
  </si>
  <si>
    <t>27</t>
  </si>
  <si>
    <t>10272</t>
  </si>
  <si>
    <t>Monterey County Office of Education</t>
  </si>
  <si>
    <t>27661590000000</t>
  </si>
  <si>
    <t>66159</t>
  </si>
  <si>
    <t>Salinas Union High</t>
  </si>
  <si>
    <t>Napa</t>
  </si>
  <si>
    <t>28102800000000</t>
  </si>
  <si>
    <t>28</t>
  </si>
  <si>
    <t>10280</t>
  </si>
  <si>
    <t>Napa County Office of Education</t>
  </si>
  <si>
    <t>Nevada</t>
  </si>
  <si>
    <t>29663570000000</t>
  </si>
  <si>
    <t>29</t>
  </si>
  <si>
    <t>66357</t>
  </si>
  <si>
    <t>Nevada Joint Union High</t>
  </si>
  <si>
    <t>29102982930147</t>
  </si>
  <si>
    <t>10298</t>
  </si>
  <si>
    <t>2930147</t>
  </si>
  <si>
    <t>0255</t>
  </si>
  <si>
    <t>C0255</t>
  </si>
  <si>
    <t>John Muir Charter</t>
  </si>
  <si>
    <t>Orange</t>
  </si>
  <si>
    <t>30103060000000</t>
  </si>
  <si>
    <t>30</t>
  </si>
  <si>
    <t>10306</t>
  </si>
  <si>
    <t>Orange County Department of Education</t>
  </si>
  <si>
    <t>30665480000000</t>
  </si>
  <si>
    <t>66548</t>
  </si>
  <si>
    <t>Huntington Beach Union High</t>
  </si>
  <si>
    <t>30666700000000</t>
  </si>
  <si>
    <t>66670</t>
  </si>
  <si>
    <t>Santa Ana Unified</t>
  </si>
  <si>
    <t>30664646120356</t>
  </si>
  <si>
    <t>66464</t>
  </si>
  <si>
    <t>6120356</t>
  </si>
  <si>
    <t>0463</t>
  </si>
  <si>
    <t>C0463</t>
  </si>
  <si>
    <t>Opportunities for Learning - Capistrano</t>
  </si>
  <si>
    <t>30103060134841</t>
  </si>
  <si>
    <t>0134841</t>
  </si>
  <si>
    <t>1833</t>
  </si>
  <si>
    <t>C1833</t>
  </si>
  <si>
    <t>Orange County Workforce Innovation High</t>
  </si>
  <si>
    <t>Placer</t>
  </si>
  <si>
    <t>31103140000000</t>
  </si>
  <si>
    <t>31</t>
  </si>
  <si>
    <t>10314</t>
  </si>
  <si>
    <t>Placer County Office of Education</t>
  </si>
  <si>
    <t>31669280000000</t>
  </si>
  <si>
    <t>66928</t>
  </si>
  <si>
    <t>Roseville Joint Union High</t>
  </si>
  <si>
    <t>31669510000000</t>
  </si>
  <si>
    <t>66951</t>
  </si>
  <si>
    <t>Western Placer Unified</t>
  </si>
  <si>
    <t>Riverside</t>
  </si>
  <si>
    <t>33103300000000</t>
  </si>
  <si>
    <t>33</t>
  </si>
  <si>
    <t>10330</t>
  </si>
  <si>
    <t>Riverside County Office of Education</t>
  </si>
  <si>
    <t>33736760000000</t>
  </si>
  <si>
    <t>73676</t>
  </si>
  <si>
    <t>Coachella Valley Unified</t>
  </si>
  <si>
    <t>33103300128777</t>
  </si>
  <si>
    <t>0128777</t>
  </si>
  <si>
    <t>1602</t>
  </si>
  <si>
    <t>C1602</t>
  </si>
  <si>
    <t>Gateway College and Career Academy</t>
  </si>
  <si>
    <t>Sacramento</t>
  </si>
  <si>
    <t>34103480000000</t>
  </si>
  <si>
    <t>34</t>
  </si>
  <si>
    <t>10348</t>
  </si>
  <si>
    <t>Sacramento County Office of Education</t>
  </si>
  <si>
    <t>34673140000000</t>
  </si>
  <si>
    <t>67314</t>
  </si>
  <si>
    <t>Elk Grove Unified</t>
  </si>
  <si>
    <t>34673300000000</t>
  </si>
  <si>
    <t>67330</t>
  </si>
  <si>
    <t>Folsom-Cordova Unified</t>
  </si>
  <si>
    <t>34674390000000</t>
  </si>
  <si>
    <t>67439</t>
  </si>
  <si>
    <t>Sacramento City Unified</t>
  </si>
  <si>
    <t>34674470000000</t>
  </si>
  <si>
    <t>67447</t>
  </si>
  <si>
    <t>San Juan Unified</t>
  </si>
  <si>
    <t>76505</t>
  </si>
  <si>
    <t>34674473430691</t>
  </si>
  <si>
    <t>3430691</t>
  </si>
  <si>
    <t>0217</t>
  </si>
  <si>
    <t>C0217</t>
  </si>
  <si>
    <t>Options for Youth-San Juan</t>
  </si>
  <si>
    <t>34765050108837</t>
  </si>
  <si>
    <t>0108837</t>
  </si>
  <si>
    <t>0699</t>
  </si>
  <si>
    <t>C0699</t>
  </si>
  <si>
    <t>Community Collaborative Charter</t>
  </si>
  <si>
    <t>34765050114272</t>
  </si>
  <si>
    <t>0114272</t>
  </si>
  <si>
    <t>0878</t>
  </si>
  <si>
    <t>C0878</t>
  </si>
  <si>
    <t>SAVA - Sacramento Academic and Vocational Academy</t>
  </si>
  <si>
    <t>34765050130757</t>
  </si>
  <si>
    <t>0130757</t>
  </si>
  <si>
    <t>1674</t>
  </si>
  <si>
    <t>C1674</t>
  </si>
  <si>
    <t>Highlands Community Charter</t>
  </si>
  <si>
    <t>34674390137406</t>
  </si>
  <si>
    <t>0137406</t>
  </si>
  <si>
    <t>1948</t>
  </si>
  <si>
    <t>C1948</t>
  </si>
  <si>
    <t>SAVA - Sacramento Academic and Vocational Academy - SCUSD</t>
  </si>
  <si>
    <t>34673140137281</t>
  </si>
  <si>
    <t>0137281</t>
  </si>
  <si>
    <t>1949</t>
  </si>
  <si>
    <t>C1949</t>
  </si>
  <si>
    <t>SAVA - Sacramento Academic and Vocational Academy - EGUSD</t>
  </si>
  <si>
    <t>34674210137950</t>
  </si>
  <si>
    <t>67421</t>
  </si>
  <si>
    <t>0137950</t>
  </si>
  <si>
    <t>1970</t>
  </si>
  <si>
    <t>C1970</t>
  </si>
  <si>
    <t>Marconi Learning Academy</t>
  </si>
  <si>
    <t>34765050139584</t>
  </si>
  <si>
    <t>0139584</t>
  </si>
  <si>
    <t>2072</t>
  </si>
  <si>
    <t>C2072</t>
  </si>
  <si>
    <t>California Innovative Career Academy</t>
  </si>
  <si>
    <t>San Bernardino</t>
  </si>
  <si>
    <t>36103630000000</t>
  </si>
  <si>
    <t>36</t>
  </si>
  <si>
    <t>10363</t>
  </si>
  <si>
    <t>San Bernardino County Office of Education</t>
  </si>
  <si>
    <t>67587</t>
  </si>
  <si>
    <t>36676110000000</t>
  </si>
  <si>
    <t>67611</t>
  </si>
  <si>
    <t>Barstow Unified</t>
  </si>
  <si>
    <t>67876</t>
  </si>
  <si>
    <t>67934</t>
  </si>
  <si>
    <t>36739570000000</t>
  </si>
  <si>
    <t>73957</t>
  </si>
  <si>
    <t>Snowline Joint Unified</t>
  </si>
  <si>
    <t>36679343630670</t>
  </si>
  <si>
    <t>3630670</t>
  </si>
  <si>
    <t>0013</t>
  </si>
  <si>
    <t>C0013</t>
  </si>
  <si>
    <t>Options for Youth-Victor Valley Charter</t>
  </si>
  <si>
    <t>36678763630993</t>
  </si>
  <si>
    <t>3630993</t>
  </si>
  <si>
    <t>0335</t>
  </si>
  <si>
    <t>C0335</t>
  </si>
  <si>
    <t>Provisional Accelerated Learning Academy</t>
  </si>
  <si>
    <t>36750440114389</t>
  </si>
  <si>
    <t>75044</t>
  </si>
  <si>
    <t>0114389</t>
  </si>
  <si>
    <t>0885</t>
  </si>
  <si>
    <t>C0885</t>
  </si>
  <si>
    <t>36678760120568</t>
  </si>
  <si>
    <t>0120568</t>
  </si>
  <si>
    <t>1132</t>
  </si>
  <si>
    <t>C1132</t>
  </si>
  <si>
    <t>Options for Youth-San Bernardino</t>
  </si>
  <si>
    <t>36675870128462</t>
  </si>
  <si>
    <t>0128462</t>
  </si>
  <si>
    <t>1520</t>
  </si>
  <si>
    <t>C1520</t>
  </si>
  <si>
    <t>Taylion High Desert Academy/Adelanto</t>
  </si>
  <si>
    <t>36750510136432</t>
  </si>
  <si>
    <t>75051</t>
  </si>
  <si>
    <t>0136432</t>
  </si>
  <si>
    <t>1895</t>
  </si>
  <si>
    <t>C1895</t>
  </si>
  <si>
    <t>Alta Vista Innovation High</t>
  </si>
  <si>
    <t>36677360136937</t>
  </si>
  <si>
    <t>67736</t>
  </si>
  <si>
    <t>0136937</t>
  </si>
  <si>
    <t>1919</t>
  </si>
  <si>
    <t>C1919</t>
  </si>
  <si>
    <t>Vista Norte Public Charter</t>
  </si>
  <si>
    <t>San Diego</t>
  </si>
  <si>
    <t>37103710000000</t>
  </si>
  <si>
    <t>37</t>
  </si>
  <si>
    <t>10371</t>
  </si>
  <si>
    <t>San Diego County Office of Education</t>
  </si>
  <si>
    <t>68106</t>
  </si>
  <si>
    <t>37681220000000</t>
  </si>
  <si>
    <t>68122</t>
  </si>
  <si>
    <t>Fallbrook Union High</t>
  </si>
  <si>
    <t>37682960000000</t>
  </si>
  <si>
    <t>68296</t>
  </si>
  <si>
    <t>Poway Unified</t>
  </si>
  <si>
    <t>37683380000000</t>
  </si>
  <si>
    <t>68338</t>
  </si>
  <si>
    <t>San Diego Unified</t>
  </si>
  <si>
    <t>37684110000000</t>
  </si>
  <si>
    <t>68411</t>
  </si>
  <si>
    <t>Sweetwater Union High</t>
  </si>
  <si>
    <t>37684520000000</t>
  </si>
  <si>
    <t>68452</t>
  </si>
  <si>
    <t>Vista Unified</t>
  </si>
  <si>
    <t>37735510000000</t>
  </si>
  <si>
    <t>73551</t>
  </si>
  <si>
    <t>Carlsbad Unified</t>
  </si>
  <si>
    <t>37735690000000</t>
  </si>
  <si>
    <t>73569</t>
  </si>
  <si>
    <t>Oceanside Unified</t>
  </si>
  <si>
    <t>37683383730959</t>
  </si>
  <si>
    <t>3730959</t>
  </si>
  <si>
    <t>0028</t>
  </si>
  <si>
    <t>C0028</t>
  </si>
  <si>
    <t>Altus Schools Charter School of San Diego</t>
  </si>
  <si>
    <t>37735693731221</t>
  </si>
  <si>
    <t>3731221</t>
  </si>
  <si>
    <t>0247</t>
  </si>
  <si>
    <t>C0247</t>
  </si>
  <si>
    <t>Pacific View Charter</t>
  </si>
  <si>
    <t>37684113731304</t>
  </si>
  <si>
    <t>3731304</t>
  </si>
  <si>
    <t>0303</t>
  </si>
  <si>
    <t>C0303</t>
  </si>
  <si>
    <t>MAAC Community Charter</t>
  </si>
  <si>
    <t>37684520106120</t>
  </si>
  <si>
    <t>0106120</t>
  </si>
  <si>
    <t>0627</t>
  </si>
  <si>
    <t>C0627</t>
  </si>
  <si>
    <t>SIATech</t>
  </si>
  <si>
    <t>37684030125401</t>
  </si>
  <si>
    <t>68403</t>
  </si>
  <si>
    <t>0125401</t>
  </si>
  <si>
    <t>1371</t>
  </si>
  <si>
    <t>C1371</t>
  </si>
  <si>
    <t>Insight @ San Diego</t>
  </si>
  <si>
    <t>37682130127084</t>
  </si>
  <si>
    <t>68213</t>
  </si>
  <si>
    <t>0127084</t>
  </si>
  <si>
    <t>1454</t>
  </si>
  <si>
    <t>C1454</t>
  </si>
  <si>
    <t>Compass Charter Schools of San Diego</t>
  </si>
  <si>
    <t>37682130129668</t>
  </si>
  <si>
    <t>0129668</t>
  </si>
  <si>
    <t>1628</t>
  </si>
  <si>
    <t>C1628</t>
  </si>
  <si>
    <t>Motivated Youth Academy</t>
  </si>
  <si>
    <t>37683380131979</t>
  </si>
  <si>
    <t>0131979</t>
  </si>
  <si>
    <t>1719</t>
  </si>
  <si>
    <t>C1719</t>
  </si>
  <si>
    <t>Ingenuity Charter</t>
  </si>
  <si>
    <t>37679830134890</t>
  </si>
  <si>
    <t>67983</t>
  </si>
  <si>
    <t>0134890</t>
  </si>
  <si>
    <t>1832</t>
  </si>
  <si>
    <t>C1832</t>
  </si>
  <si>
    <t>San Diego Workforce Innovation High</t>
  </si>
  <si>
    <t>0136077</t>
  </si>
  <si>
    <t>1889</t>
  </si>
  <si>
    <t>Altus Schools East County</t>
  </si>
  <si>
    <t>0136473</t>
  </si>
  <si>
    <t>1903</t>
  </si>
  <si>
    <t>Altus Schools South Bay</t>
  </si>
  <si>
    <t>37681060137034</t>
  </si>
  <si>
    <t>0137034</t>
  </si>
  <si>
    <t>1935</t>
  </si>
  <si>
    <t>Altus Schools North County</t>
  </si>
  <si>
    <t>37754160138651</t>
  </si>
  <si>
    <t>75416</t>
  </si>
  <si>
    <t>0138651</t>
  </si>
  <si>
    <t>2020</t>
  </si>
  <si>
    <t>C2020</t>
  </si>
  <si>
    <t>San Diego Mission Academy</t>
  </si>
  <si>
    <t>37754160139451</t>
  </si>
  <si>
    <t>0139451</t>
  </si>
  <si>
    <t>2052</t>
  </si>
  <si>
    <t>C2052</t>
  </si>
  <si>
    <t>Pathways Academy Charter School - Adult Education</t>
  </si>
  <si>
    <t>San Francisco</t>
  </si>
  <si>
    <t>38103890000000</t>
  </si>
  <si>
    <t>38</t>
  </si>
  <si>
    <t>10389</t>
  </si>
  <si>
    <t>San Francisco County Office of Education</t>
  </si>
  <si>
    <t>38684780000000</t>
  </si>
  <si>
    <t>68478</t>
  </si>
  <si>
    <t>San Francisco Unified</t>
  </si>
  <si>
    <t>38684780101774</t>
  </si>
  <si>
    <t>0101774</t>
  </si>
  <si>
    <t>0567</t>
  </si>
  <si>
    <t>C0567</t>
  </si>
  <si>
    <t>Five Keys Charter (SF Sheriff's)</t>
  </si>
  <si>
    <t>38684780118141</t>
  </si>
  <si>
    <t>0118141</t>
  </si>
  <si>
    <t>1028</t>
  </si>
  <si>
    <t>C1028</t>
  </si>
  <si>
    <t>Five Keys Independence HS (SF Sheriff's)</t>
  </si>
  <si>
    <t>San Joaquin</t>
  </si>
  <si>
    <t>39103970000000</t>
  </si>
  <si>
    <t>39</t>
  </si>
  <si>
    <t>10397</t>
  </si>
  <si>
    <t>San Joaquin County Office of Education</t>
  </si>
  <si>
    <t>39685850000000</t>
  </si>
  <si>
    <t>68585</t>
  </si>
  <si>
    <t>Lodi Unified</t>
  </si>
  <si>
    <t>39686270000000</t>
  </si>
  <si>
    <t>68627</t>
  </si>
  <si>
    <t>New Jerusalem Elementary</t>
  </si>
  <si>
    <t>39686760000000</t>
  </si>
  <si>
    <t>68676</t>
  </si>
  <si>
    <t>Stockton Unified</t>
  </si>
  <si>
    <t>39103970120717</t>
  </si>
  <si>
    <t>0120717</t>
  </si>
  <si>
    <t>1146</t>
  </si>
  <si>
    <t>C1146</t>
  </si>
  <si>
    <t>one.Charter</t>
  </si>
  <si>
    <t>San Mateo</t>
  </si>
  <si>
    <t>41</t>
  </si>
  <si>
    <t>41690470000000</t>
  </si>
  <si>
    <t>69047</t>
  </si>
  <si>
    <t>San Mateo Union High</t>
  </si>
  <si>
    <t>41690700000000</t>
  </si>
  <si>
    <t>69070</t>
  </si>
  <si>
    <t>South San Francisco Unified</t>
  </si>
  <si>
    <t>Santa Barbara</t>
  </si>
  <si>
    <t>42</t>
  </si>
  <si>
    <t>42767860000000</t>
  </si>
  <si>
    <t>76786</t>
  </si>
  <si>
    <t>Santa Barbara Unified</t>
  </si>
  <si>
    <t>Santa Clara</t>
  </si>
  <si>
    <t>43104390000000</t>
  </si>
  <si>
    <t>43</t>
  </si>
  <si>
    <t>10439</t>
  </si>
  <si>
    <t>Santa Clara County Office of Education</t>
  </si>
  <si>
    <t>43694270000000</t>
  </si>
  <si>
    <t>69427</t>
  </si>
  <si>
    <t>East Side Union High</t>
  </si>
  <si>
    <t>43696740000000</t>
  </si>
  <si>
    <t>69674</t>
  </si>
  <si>
    <t>Santa Clara Unified</t>
  </si>
  <si>
    <t>43694274330676</t>
  </si>
  <si>
    <t>4330676</t>
  </si>
  <si>
    <t>0425</t>
  </si>
  <si>
    <t>C0425</t>
  </si>
  <si>
    <t>San Jose Conservation Corps Charter</t>
  </si>
  <si>
    <t>43694270107151</t>
  </si>
  <si>
    <t>0107151</t>
  </si>
  <si>
    <t>0646</t>
  </si>
  <si>
    <t>C0646</t>
  </si>
  <si>
    <t>Escuela Popular/Center for Training and Careers, Family Learning</t>
  </si>
  <si>
    <t>Santa Cruz</t>
  </si>
  <si>
    <t>44104470000000</t>
  </si>
  <si>
    <t>44</t>
  </si>
  <si>
    <t>10447</t>
  </si>
  <si>
    <t>Santa Cruz County Office of Education</t>
  </si>
  <si>
    <t>Shasta</t>
  </si>
  <si>
    <t>45104540000000</t>
  </si>
  <si>
    <t>45</t>
  </si>
  <si>
    <t>10454</t>
  </si>
  <si>
    <t>Shasta County Office of Education</t>
  </si>
  <si>
    <t>45698560000000</t>
  </si>
  <si>
    <t>69856</t>
  </si>
  <si>
    <t>Anderson Union High</t>
  </si>
  <si>
    <t>45752670000000</t>
  </si>
  <si>
    <t>75267</t>
  </si>
  <si>
    <t>Gateway Unified</t>
  </si>
  <si>
    <t>Siskiyou</t>
  </si>
  <si>
    <t>47</t>
  </si>
  <si>
    <t>47704090000000</t>
  </si>
  <si>
    <t>70409</t>
  </si>
  <si>
    <t>McCloud Union Elementary</t>
  </si>
  <si>
    <t>Solano</t>
  </si>
  <si>
    <t>48104880000000</t>
  </si>
  <si>
    <t>48</t>
  </si>
  <si>
    <t>10488</t>
  </si>
  <si>
    <t>Solano County Office of Education</t>
  </si>
  <si>
    <t>48705320000000</t>
  </si>
  <si>
    <t>70532</t>
  </si>
  <si>
    <t>Dixon Unified</t>
  </si>
  <si>
    <t>Sonoma</t>
  </si>
  <si>
    <t>49708620000000</t>
  </si>
  <si>
    <t>49</t>
  </si>
  <si>
    <t>70862</t>
  </si>
  <si>
    <t>49707970107284</t>
  </si>
  <si>
    <t>70797</t>
  </si>
  <si>
    <t>0107284</t>
  </si>
  <si>
    <t>0653</t>
  </si>
  <si>
    <t>C0653</t>
  </si>
  <si>
    <t>California Virtual Academy @ Sonoma</t>
  </si>
  <si>
    <t>49708390138065</t>
  </si>
  <si>
    <t>70839</t>
  </si>
  <si>
    <t>0138065</t>
  </si>
  <si>
    <t>1985</t>
  </si>
  <si>
    <t>C1985</t>
  </si>
  <si>
    <t>Pivot Charter School - North Bay</t>
  </si>
  <si>
    <t>Stanislaus</t>
  </si>
  <si>
    <t>50105040000000</t>
  </si>
  <si>
    <t>50</t>
  </si>
  <si>
    <t>10504</t>
  </si>
  <si>
    <t>Stanislaus County Office of Education</t>
  </si>
  <si>
    <t>50710430000000</t>
  </si>
  <si>
    <t>71043</t>
  </si>
  <si>
    <t>Ceres Unified</t>
  </si>
  <si>
    <t>50105040129023</t>
  </si>
  <si>
    <t>0129023</t>
  </si>
  <si>
    <t>1607</t>
  </si>
  <si>
    <t>C1607</t>
  </si>
  <si>
    <t>Stanislaus Alternative Charter</t>
  </si>
  <si>
    <t>Tehama</t>
  </si>
  <si>
    <t>52715060000000</t>
  </si>
  <si>
    <t>52</t>
  </si>
  <si>
    <t>71506</t>
  </si>
  <si>
    <t>Corning Union High</t>
  </si>
  <si>
    <t>Trinity</t>
  </si>
  <si>
    <t>53105380125633</t>
  </si>
  <si>
    <t>53</t>
  </si>
  <si>
    <t>10538</t>
  </si>
  <si>
    <t>0125633</t>
  </si>
  <si>
    <t>1809</t>
  </si>
  <si>
    <t>C1809</t>
  </si>
  <si>
    <t>California Heritage Youthbuild Academy II</t>
  </si>
  <si>
    <t>Tulare</t>
  </si>
  <si>
    <t>54105460000000</t>
  </si>
  <si>
    <t>54</t>
  </si>
  <si>
    <t>10546</t>
  </si>
  <si>
    <t>Tulare County Office of Education</t>
  </si>
  <si>
    <t>54755230000000</t>
  </si>
  <si>
    <t>75523</t>
  </si>
  <si>
    <t>Porterville Unified</t>
  </si>
  <si>
    <t>54721400136507</t>
  </si>
  <si>
    <t>72140</t>
  </si>
  <si>
    <t>0136507</t>
  </si>
  <si>
    <t>1894</t>
  </si>
  <si>
    <t>C1894</t>
  </si>
  <si>
    <t>Crescent Valley Public Charter II</t>
  </si>
  <si>
    <t>Ventura</t>
  </si>
  <si>
    <t>56</t>
  </si>
  <si>
    <t>56726030000000</t>
  </si>
  <si>
    <t>72603</t>
  </si>
  <si>
    <t>Simi Valley Unified</t>
  </si>
  <si>
    <t>56105610109900</t>
  </si>
  <si>
    <t>10561</t>
  </si>
  <si>
    <t>0109900</t>
  </si>
  <si>
    <t>0735</t>
  </si>
  <si>
    <t>C0735</t>
  </si>
  <si>
    <t>Vista Real Charter High</t>
  </si>
  <si>
    <t>Yuba</t>
  </si>
  <si>
    <t>58105870000000</t>
  </si>
  <si>
    <t>58</t>
  </si>
  <si>
    <t>10587</t>
  </si>
  <si>
    <t>Yuba County Office of Education</t>
  </si>
  <si>
    <t>Total</t>
  </si>
  <si>
    <t>School Fiscal Services Division</t>
  </si>
  <si>
    <t>California Department of Education</t>
  </si>
  <si>
    <t>Balance Remaining</t>
  </si>
  <si>
    <t>https://www.cde.ca.gov/fg/fo/r14/csilea25apptoverview.asp</t>
  </si>
  <si>
    <t>2025‒26
Final
Allocation
Amount</t>
  </si>
  <si>
    <t>2025–26 Total CSI Eligible Schools</t>
  </si>
  <si>
    <t>Altus Schools Mirus</t>
  </si>
  <si>
    <t>37681300136077</t>
  </si>
  <si>
    <t>68130</t>
  </si>
  <si>
    <t>C1889</t>
  </si>
  <si>
    <t>37103710136473</t>
  </si>
  <si>
    <t>C1903</t>
  </si>
  <si>
    <t>C1935</t>
  </si>
  <si>
    <t>Petaluma for San Antonio High</t>
  </si>
  <si>
    <t>Fiscal Year 2025‒26</t>
  </si>
  <si>
    <t>Final allocation amounts are posted for LEAs that (1) have a school or schools which meet the criteria for CSI, (2) selected "Intends to apply" in the Grant Management and Reporting Tool (GMART) Application for Funding as of January 31, 2026,</t>
  </si>
  <si>
    <t xml:space="preserve">Final LEA allocations are the product of the approximate rate per eligible School site ($754,027.7113) multiplied by the number of eligible school sites and rounded to the nearest dollar.
</t>
  </si>
  <si>
    <t>Declined Funding</t>
  </si>
  <si>
    <t>Approved</t>
  </si>
  <si>
    <t>May 2026</t>
  </si>
  <si>
    <t xml:space="preserve"> </t>
  </si>
  <si>
    <t xml:space="preserve">CDS: County District School;  COE: County Office of Education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</si>
</sst>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2" x14ac:knownFonts="1">
    <font>
      <sz val="12"/>
      <color theme="1"/>
      <name val="Arial"/>
      <family val="2"/>
    </font>
    <font>
      <b/>
      <sz val="12"/>
      <name val="Arial"/>
      <family val="2"/>
    </font>
    <font>
      <b/>
      <sz val="18"/>
      <name val="Arial"/>
      <family val="2"/>
    </font>
    <font>
      <sz val="12"/>
      <color theme="1"/>
      <name val="Arial"/>
      <family val="2"/>
    </font>
    <font>
      <b/>
      <sz val="16"/>
      <name val="Arial"/>
      <family val="2"/>
    </font>
    <font>
      <b/>
      <sz val="14"/>
      <name val="Arial"/>
      <family val="2"/>
    </font>
    <font>
      <sz val="12"/>
      <color rgb="FF000000"/>
      <name val="Arial"/>
      <family val="2"/>
    </font>
    <font>
      <sz val="11"/>
      <name val="Calibri"/>
      <family val="2"/>
    </font>
    <font>
      <u/>
      <sz val="12"/>
      <color theme="11"/>
      <name val="Arial"/>
      <family val="2"/>
    </font>
    <font>
      <u/>
      <sz val="12"/>
      <color theme="10"/>
      <name val="Arial"/>
      <family val="2"/>
    </font>
    <font>
      <b/>
      <sz val="12"/>
      <color theme="1"/>
      <name val="Arial"/>
      <family val="2"/>
    </font>
    <font>
      <b/>
      <sz val="12"/>
      <color theme="0"/>
      <name val="Arial"/>
      <family val="2"/>
    </font>
  </fonts>
  <fills count="3">
    <fill>
      <patternFill patternType="none"/>
    </fill>
    <fill>
      <patternFill patternType="gray125"/>
    </fill>
    <fill>
      <patternFill patternType="solid">
        <fgColor rgb="FF008000"/>
        <bgColor indexed="64"/>
      </patternFill>
    </fill>
  </fills>
  <borders count="2">
    <border>
      <left/>
      <right/>
      <top/>
      <bottom/>
      <diagonal/>
    </border>
    <border>
      <left/>
      <right/>
      <top style="thin">
        <color indexed="64"/>
      </top>
      <bottom/>
      <diagonal/>
    </border>
  </borders>
  <cellStyleXfs count="12">
    <xf numFmtId="0" fontId="0" fillId="0" borderId="0"/>
    <xf numFmtId="0" fontId="9" fillId="0" borderId="0" applyNumberFormat="0" applyFill="0" applyBorder="0" applyAlignment="0" applyProtection="0"/>
    <xf numFmtId="0" fontId="1" fillId="0" borderId="0" applyNumberFormat="0" applyFill="0" applyAlignment="0" applyProtection="0"/>
    <xf numFmtId="0" fontId="1" fillId="0" borderId="0" applyNumberFormat="0" applyFill="0" applyAlignment="0" applyProtection="0"/>
    <xf numFmtId="0" fontId="3" fillId="0" borderId="0"/>
    <xf numFmtId="0" fontId="7" fillId="0" borderId="0"/>
    <xf numFmtId="0" fontId="8" fillId="0" borderId="0" applyNumberFormat="0" applyFill="0" applyBorder="0" applyAlignment="0" applyProtection="0"/>
    <xf numFmtId="0" fontId="1" fillId="0" borderId="0" applyNumberFormat="0" applyFill="0" applyAlignment="0" applyProtection="0"/>
    <xf numFmtId="0" fontId="1" fillId="0" borderId="0" applyNumberFormat="0" applyFill="0" applyAlignment="0" applyProtection="0"/>
    <xf numFmtId="0" fontId="1" fillId="0" borderId="0" applyNumberFormat="0" applyFill="0" applyAlignment="0" applyProtection="0"/>
    <xf numFmtId="0" fontId="1" fillId="0" borderId="0" applyNumberFormat="0" applyFill="0" applyAlignment="0" applyProtection="0"/>
    <xf numFmtId="0" fontId="10" fillId="0" borderId="1" applyNumberFormat="0" applyFill="0" applyAlignment="0" applyProtection="0"/>
  </cellStyleXfs>
  <cellXfs count="17">
    <xf numFmtId="0" fontId="0" fillId="0" borderId="0" xfId="0"/>
    <xf numFmtId="0" fontId="3" fillId="0" borderId="0" xfId="0" applyFont="1"/>
    <xf numFmtId="0" fontId="6" fillId="0" borderId="0" xfId="0" applyFont="1"/>
    <xf numFmtId="0" fontId="6" fillId="0" borderId="0" xfId="0" applyFont="1" applyAlignment="1">
      <alignment horizontal="center"/>
    </xf>
    <xf numFmtId="164" fontId="6" fillId="0" borderId="0" xfId="0" applyNumberFormat="1" applyFont="1"/>
    <xf numFmtId="164" fontId="3" fillId="0" borderId="0" xfId="0" applyNumberFormat="1" applyFont="1"/>
    <xf numFmtId="0" fontId="9" fillId="0" borderId="0" xfId="1" applyFill="1" applyBorder="1"/>
    <xf numFmtId="17" fontId="3" fillId="0" borderId="0" xfId="0" quotePrefix="1" applyNumberFormat="1" applyFont="1"/>
    <xf numFmtId="0" fontId="4" fillId="0" borderId="0" xfId="8" applyFont="1" applyFill="1" applyAlignment="1">
      <alignment horizontal="left"/>
    </xf>
    <xf numFmtId="0" fontId="5" fillId="0" borderId="0" xfId="9" applyFont="1" applyFill="1" applyAlignment="1">
      <alignment horizontal="left" vertical="center"/>
    </xf>
    <xf numFmtId="0" fontId="10" fillId="0" borderId="0" xfId="0" applyFont="1"/>
    <xf numFmtId="0" fontId="11" fillId="2" borderId="0" xfId="0" applyFont="1" applyFill="1" applyAlignment="1">
      <alignment horizontal="center" wrapText="1"/>
    </xf>
    <xf numFmtId="0" fontId="6" fillId="0" borderId="0" xfId="0" applyFont="1" applyAlignment="1">
      <alignment wrapText="1"/>
    </xf>
    <xf numFmtId="0" fontId="2" fillId="0" borderId="0" xfId="7" applyFont="1" applyFill="1" applyAlignment="1">
      <alignment horizontal="left"/>
    </xf>
    <xf numFmtId="0" fontId="10" fillId="0" borderId="1" xfId="11"/>
    <xf numFmtId="0" fontId="10" fillId="0" borderId="1" xfId="11" applyAlignment="1">
      <alignment horizontal="center"/>
    </xf>
    <xf numFmtId="164" fontId="10" fillId="0" borderId="1" xfId="11" applyNumberFormat="1" applyAlignment="1">
      <alignment horizontal="right"/>
    </xf>
  </cellXfs>
  <cellStyles count="12">
    <cellStyle name="Followed Hyperlink" xfId="6" builtinId="9" customBuiltin="1"/>
    <cellStyle name="Heading 1" xfId="7" builtinId="16" customBuiltin="1"/>
    <cellStyle name="Heading 1 2 3" xfId="2" xr:uid="{B1E561E3-C765-40CF-8600-57EEF37B7678}"/>
    <cellStyle name="Heading 2" xfId="8" builtinId="17" customBuiltin="1"/>
    <cellStyle name="Heading 2 2" xfId="3" xr:uid="{5331A3C0-81BB-4143-B54B-979F134E87FE}"/>
    <cellStyle name="Heading 3" xfId="9" builtinId="18" customBuiltin="1"/>
    <cellStyle name="Heading 4" xfId="10" builtinId="19" customBuiltin="1"/>
    <cellStyle name="Hyperlink" xfId="1" builtinId="8" customBuiltin="1"/>
    <cellStyle name="Normal" xfId="0" builtinId="0" customBuiltin="1"/>
    <cellStyle name="Normal 3" xfId="5" xr:uid="{98035046-676B-4F72-A4FA-1FC08F5F8D6F}"/>
    <cellStyle name="Normal 3 2" xfId="4" xr:uid="{F1833A83-8CA2-479A-8EDD-9C2E20184E46}"/>
    <cellStyle name="Total" xfId="11" builtinId="25" customBuiltin="1"/>
  </cellStyles>
  <dxfs count="26">
    <dxf>
      <numFmt numFmtId="164" formatCode="&quot;$&quot;#,##0"/>
      <alignment horizontal="right" vertical="bottom" textRotation="0" wrapText="0" indent="0" justifyLastLine="0" shrinkToFit="0" readingOrder="0"/>
    </dxf>
    <dxf>
      <font>
        <strike val="0"/>
        <outline val="0"/>
        <shadow val="0"/>
        <u val="none"/>
        <vertAlign val="baseline"/>
        <sz val="12"/>
        <color theme="1"/>
        <name val="Arial"/>
        <family val="2"/>
        <scheme val="none"/>
      </font>
      <numFmt numFmtId="164" formatCode="&quot;$&quot;#,##0"/>
    </dxf>
    <dxf>
      <numFmt numFmtId="164" formatCode="&quot;$&quot;#,##0"/>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quot;$&quot;#,##0"/>
    </dxf>
    <dxf>
      <numFmt numFmtId="164" formatCode="&quot;$&quot;#,##0"/>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quot;$&quot;#,##0"/>
    </dxf>
    <dxf>
      <alignment horizontal="center"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bottom" textRotation="0" wrapText="0" indent="0" justifyLastLine="0" shrinkToFit="0" readingOrder="0"/>
      <border diagonalUp="0" diagonalDown="0" outline="0">
        <left/>
        <right/>
        <top style="thin">
          <color rgb="FFA5A5A5"/>
        </top>
        <bottom/>
      </border>
    </dxf>
    <dxf>
      <alignment horizontal="center"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bottom" textRotation="0" wrapText="0" indent="0" justifyLastLine="0" shrinkToFit="0" readingOrder="0"/>
      <border diagonalUp="0" diagonalDown="0" outline="0">
        <left/>
        <right/>
        <top style="thin">
          <color rgb="FFA5A5A5"/>
        </top>
        <bottom/>
      </border>
    </dxf>
    <dxf>
      <font>
        <b val="0"/>
        <i val="0"/>
        <strike val="0"/>
        <condense val="0"/>
        <extend val="0"/>
        <outline val="0"/>
        <shadow val="0"/>
        <u val="none"/>
        <vertAlign val="baseline"/>
        <sz val="12"/>
        <color rgb="FF00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general" vertical="bottom" textRotation="0" wrapText="1" indent="0" justifyLastLine="0" shrinkToFit="0" readingOrder="0"/>
      <border diagonalUp="0" diagonalDown="0" outline="0">
        <left/>
        <right/>
        <top style="thin">
          <color rgb="FFA5A5A5"/>
        </top>
        <bottom/>
      </border>
    </dxf>
    <dxf>
      <alignment horizontal="center"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border diagonalUp="0" diagonalDown="0" outline="0">
        <left/>
        <right/>
        <top style="thin">
          <color rgb="FFA5A5A5"/>
        </top>
        <bottom/>
      </border>
    </dxf>
    <dxf>
      <font>
        <b val="0"/>
        <i val="0"/>
        <strike val="0"/>
        <condense val="0"/>
        <extend val="0"/>
        <outline val="0"/>
        <shadow val="0"/>
        <u val="none"/>
        <vertAlign val="baseline"/>
        <sz val="12"/>
        <color rgb="FF000000"/>
        <name val="Arial"/>
        <family val="2"/>
        <scheme val="none"/>
      </font>
      <border diagonalUp="0" diagonalDown="0">
        <left style="thin">
          <color rgb="FFA5A5A5"/>
        </left>
        <right/>
        <top style="thin">
          <color rgb="FFA5A5A5"/>
        </top>
        <bottom/>
        <vertical/>
        <horizontal/>
      </border>
    </dxf>
    <dxf>
      <border outline="0">
        <top style="double">
          <color rgb="FF000000"/>
        </top>
      </border>
    </dxf>
    <dxf>
      <font>
        <b/>
        <strike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0AF5A7-D843-467E-90AA-4018B727C4BB}" name="FinWebAlloc24" displayName="FinWebAlloc24" ref="A13:P177" totalsRowCount="1" headerRowDxfId="25" tableBorderDxfId="24" headerRowCellStyle="Normal" totalsRowCellStyle="Total">
  <sortState xmlns:xlrd2="http://schemas.microsoft.com/office/spreadsheetml/2017/richdata2" ref="A14:P176">
    <sortCondition ref="C14:C176"/>
    <sortCondition ref="G14:G176"/>
  </sortState>
  <tableColumns count="16">
    <tableColumn id="1" xr3:uid="{124ED487-B94B-4C2D-87B3-855738E0F1ED}" name="County Name" totalsRowLabel="Total" dataDxfId="23" totalsRowCellStyle="Total"/>
    <tableColumn id="2" xr3:uid="{B5E8A982-6F7D-421F-8A26-54D7EA027F35}" name="Full CDS Code" dataDxfId="22" totalsRowCellStyle="Total"/>
    <tableColumn id="3" xr3:uid="{94AC8292-E90E-42AB-AB3A-D577B7C7B66A}" name="County_x000a_Code" dataDxfId="21" totalsRowCellStyle="Total"/>
    <tableColumn id="4" xr3:uid="{F8233920-0D0F-4581-948B-569B6A67F466}" name="District_x000a_Code" dataDxfId="20" totalsRowCellStyle="Total"/>
    <tableColumn id="5" xr3:uid="{843E21D9-D9C0-4EE5-A6F5-14093152A8B2}" name="School_x000a_Code" dataDxfId="19" totalsRowCellStyle="Total"/>
    <tableColumn id="6" xr3:uid="{AC8C76C5-D342-4C14-9211-D0FA4322FB3F}" name="Direct_x000a_Funded_x000a_Charter School_x000a_Number" dataDxfId="18" totalsRowCellStyle="Total"/>
    <tableColumn id="7" xr3:uid="{7307311A-F8E4-4D8B-A8DB-00661F9C15DD}" name="Service Location Field" dataDxfId="17" totalsRowDxfId="16" totalsRowCellStyle="Total"/>
    <tableColumn id="9" xr3:uid="{6088B789-D480-4FCF-ADD6-615BBE1D6F22}" name="Local Educational Agency" dataDxfId="15" totalsRowCellStyle="Total"/>
    <tableColumn id="16" xr3:uid="{1204AD7B-07C0-4A9E-9CC7-065FD54B8CB8}" name="LEA Type" dataDxfId="14" totalsRowCellStyle="Total"/>
    <tableColumn id="10" xr3:uid="{25A25B5E-066D-4304-BD68-EF88ACA3A845}" name="2025–26 Total CSI Eligible Schools" totalsRowFunction="sum" dataDxfId="13" totalsRowDxfId="12" totalsRowCellStyle="Total"/>
    <tableColumn id="11" xr3:uid="{E3AE688B-3897-4233-A337-D8C1A3C78CFC}" name="GMART Application for Funding Status" dataDxfId="11" totalsRowDxfId="10" totalsRowCellStyle="Total"/>
    <tableColumn id="12" xr3:uid="{D965502F-CD7F-41B0-9991-84093B4AFB01}" name="Total DASS CoP Schools Opted-Out of CSI" dataDxfId="9" totalsRowDxfId="8" totalsRowCellStyle="Total"/>
    <tableColumn id="13" xr3:uid="{A8EC8714-114A-46C1-8B13-A5572BE232C0}" name="Total CSI Eligible Schools with Allocation" totalsRowFunction="sum" dataDxfId="7" totalsRowDxfId="6" totalsRowCellStyle="Total"/>
    <tableColumn id="14" xr3:uid="{72022E61-771F-4D99-9AC0-86FDC79E0E8F}" name="2025‒26_x000a_Final_x000a_Allocation_x000a_Amount" totalsRowFunction="sum" dataDxfId="5" totalsRowDxfId="4" totalsRowCellStyle="Total"/>
    <tableColumn id="15" xr3:uid="{FCE930A6-04E7-4840-BBCD-8B024A6C9A24}" name="1st Apportionment (25%)" totalsRowFunction="sum" dataDxfId="3" totalsRowDxfId="2" totalsRowCellStyle="Total"/>
    <tableColumn id="17" xr3:uid="{ED046020-CFC1-475A-91E3-84146B7842B4}" name="Balance Remaining" totalsRowFunction="sum" dataDxfId="1" totalsRowDxfId="0" totalsRowCellStyle="Total">
      <calculatedColumnFormula>FinWebAlloc24[[#This Row],[2025‒26
Final
Allocation
Amount]]-FinWebAlloc24[[#This Row],[1st Apportionment (25%)]]</calculatedColumnFormula>
    </tableColumn>
  </tableColumns>
  <tableStyleInfo showFirstColumn="0" showLastColumn="0" showRowStripes="1" showColumnStripes="0"/>
  <extLst>
    <ext xmlns:x14="http://schemas.microsoft.com/office/spreadsheetml/2009/9/main" uri="{504A1905-F514-4f6f-8877-14C23A59335A}">
      <x14:table altTextSummary="Schedule of the Final Allocation for the Comprehensive Support and Improvement (CSI) for fiscal year 2025-26."/>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csilea25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33113-8A9D-4E56-B3E7-F1E9500D0D88}">
  <dimension ref="A1:P180"/>
  <sheetViews>
    <sheetView tabSelected="1" zoomScaleNormal="100" workbookViewId="0"/>
  </sheetViews>
  <sheetFormatPr defaultColWidth="9.21875" defaultRowHeight="15" x14ac:dyDescent="0.2"/>
  <cols>
    <col min="1" max="1" width="18.109375" style="1" customWidth="1"/>
    <col min="2" max="2" width="19.6640625" style="1" customWidth="1"/>
    <col min="3" max="4" width="9.21875" style="1"/>
    <col min="5" max="5" width="10.33203125" style="1" customWidth="1"/>
    <col min="6" max="6" width="12.21875" style="1" customWidth="1"/>
    <col min="7" max="7" width="12.77734375" style="1" customWidth="1"/>
    <col min="8" max="8" width="42.21875" style="1" customWidth="1"/>
    <col min="9" max="9" width="11.88671875" style="1" customWidth="1"/>
    <col min="10" max="10" width="13.6640625" style="1" customWidth="1"/>
    <col min="11" max="11" width="18.88671875" style="1" customWidth="1"/>
    <col min="12" max="12" width="16.33203125" style="1" customWidth="1"/>
    <col min="13" max="13" width="15.77734375" style="1" customWidth="1"/>
    <col min="14" max="14" width="15.6640625" style="1" customWidth="1"/>
    <col min="15" max="15" width="19.109375" style="5" customWidth="1"/>
    <col min="16" max="16" width="17.88671875" style="1" customWidth="1"/>
    <col min="17" max="16384" width="9.21875" style="1"/>
  </cols>
  <sheetData>
    <row r="1" spans="1:16" ht="23.25" x14ac:dyDescent="0.35">
      <c r="A1" s="13" t="s">
        <v>0</v>
      </c>
    </row>
    <row r="2" spans="1:16" ht="20.25" x14ac:dyDescent="0.3">
      <c r="A2" s="8" t="s">
        <v>1</v>
      </c>
    </row>
    <row r="3" spans="1:16" ht="18" x14ac:dyDescent="0.2">
      <c r="A3" s="9" t="s">
        <v>2</v>
      </c>
    </row>
    <row r="4" spans="1:16" ht="15.75" x14ac:dyDescent="0.25">
      <c r="A4" s="10" t="s">
        <v>774</v>
      </c>
    </row>
    <row r="5" spans="1:16" x14ac:dyDescent="0.2">
      <c r="A5" t="s">
        <v>775</v>
      </c>
    </row>
    <row r="6" spans="1:16" x14ac:dyDescent="0.2">
      <c r="A6" t="s">
        <v>3</v>
      </c>
    </row>
    <row r="7" spans="1:16" x14ac:dyDescent="0.2">
      <c r="A7" t="s">
        <v>4</v>
      </c>
    </row>
    <row r="8" spans="1:16" x14ac:dyDescent="0.2">
      <c r="A8" t="s">
        <v>5</v>
      </c>
    </row>
    <row r="9" spans="1:16" x14ac:dyDescent="0.2">
      <c r="A9" t="s">
        <v>6</v>
      </c>
    </row>
    <row r="10" spans="1:16" x14ac:dyDescent="0.2">
      <c r="A10" s="6" t="s">
        <v>763</v>
      </c>
    </row>
    <row r="11" spans="1:16" x14ac:dyDescent="0.2">
      <c r="A11" t="s">
        <v>776</v>
      </c>
    </row>
    <row r="12" spans="1:16" x14ac:dyDescent="0.2">
      <c r="A12" t="s">
        <v>781</v>
      </c>
    </row>
    <row r="13" spans="1:16" ht="78.75" x14ac:dyDescent="0.25">
      <c r="A13" s="11" t="s">
        <v>7</v>
      </c>
      <c r="B13" s="11" t="s">
        <v>8</v>
      </c>
      <c r="C13" s="11" t="s">
        <v>9</v>
      </c>
      <c r="D13" s="11" t="s">
        <v>10</v>
      </c>
      <c r="E13" s="11" t="s">
        <v>11</v>
      </c>
      <c r="F13" s="11" t="s">
        <v>12</v>
      </c>
      <c r="G13" s="11" t="s">
        <v>13</v>
      </c>
      <c r="H13" s="11" t="s">
        <v>15</v>
      </c>
      <c r="I13" s="11" t="s">
        <v>14</v>
      </c>
      <c r="J13" s="11" t="s">
        <v>765</v>
      </c>
      <c r="K13" s="11" t="s">
        <v>16</v>
      </c>
      <c r="L13" s="11" t="s">
        <v>17</v>
      </c>
      <c r="M13" s="11" t="s">
        <v>18</v>
      </c>
      <c r="N13" s="11" t="s">
        <v>764</v>
      </c>
      <c r="O13" s="11" t="s">
        <v>19</v>
      </c>
      <c r="P13" s="11" t="s">
        <v>762</v>
      </c>
    </row>
    <row r="14" spans="1:16" x14ac:dyDescent="0.2">
      <c r="A14" s="2" t="s">
        <v>20</v>
      </c>
      <c r="B14" s="2" t="s">
        <v>21</v>
      </c>
      <c r="C14" s="3" t="s">
        <v>22</v>
      </c>
      <c r="D14" s="3" t="s">
        <v>23</v>
      </c>
      <c r="E14" s="3" t="s">
        <v>24</v>
      </c>
      <c r="F14" s="3" t="s">
        <v>25</v>
      </c>
      <c r="G14" s="3" t="s">
        <v>23</v>
      </c>
      <c r="H14" s="12" t="s">
        <v>27</v>
      </c>
      <c r="I14" s="3" t="s">
        <v>26</v>
      </c>
      <c r="J14" s="3">
        <v>2</v>
      </c>
      <c r="K14" s="3" t="s">
        <v>778</v>
      </c>
      <c r="L14" s="3">
        <v>0</v>
      </c>
      <c r="M14" s="3">
        <v>2</v>
      </c>
      <c r="N14" s="4">
        <v>1508055</v>
      </c>
      <c r="O14" s="4">
        <v>377014</v>
      </c>
      <c r="P14" s="5">
        <f>FinWebAlloc24[[#This Row],[2025‒26
Final
Allocation
Amount]]-FinWebAlloc24[[#This Row],[1st Apportionment (25%)]]</f>
        <v>1131041</v>
      </c>
    </row>
    <row r="15" spans="1:16" x14ac:dyDescent="0.2">
      <c r="A15" s="2" t="s">
        <v>20</v>
      </c>
      <c r="B15" s="2" t="s">
        <v>28</v>
      </c>
      <c r="C15" s="3" t="s">
        <v>22</v>
      </c>
      <c r="D15" s="3" t="s">
        <v>29</v>
      </c>
      <c r="E15" s="3" t="s">
        <v>24</v>
      </c>
      <c r="F15" s="3" t="s">
        <v>25</v>
      </c>
      <c r="G15" s="3" t="s">
        <v>29</v>
      </c>
      <c r="H15" s="12" t="s">
        <v>31</v>
      </c>
      <c r="I15" s="3" t="s">
        <v>30</v>
      </c>
      <c r="J15" s="3">
        <v>1</v>
      </c>
      <c r="K15" s="3" t="s">
        <v>778</v>
      </c>
      <c r="L15" s="3">
        <v>0</v>
      </c>
      <c r="M15" s="3">
        <v>1</v>
      </c>
      <c r="N15" s="4">
        <v>754028</v>
      </c>
      <c r="O15" s="4">
        <v>188507</v>
      </c>
      <c r="P15" s="5">
        <f>FinWebAlloc24[[#This Row],[2025‒26
Final
Allocation
Amount]]-FinWebAlloc24[[#This Row],[1st Apportionment (25%)]]</f>
        <v>565521</v>
      </c>
    </row>
    <row r="16" spans="1:16" x14ac:dyDescent="0.2">
      <c r="A16" s="2" t="s">
        <v>20</v>
      </c>
      <c r="B16" s="2" t="s">
        <v>32</v>
      </c>
      <c r="C16" s="3" t="s">
        <v>22</v>
      </c>
      <c r="D16" s="3" t="s">
        <v>33</v>
      </c>
      <c r="E16" s="3" t="s">
        <v>24</v>
      </c>
      <c r="F16" s="3" t="s">
        <v>25</v>
      </c>
      <c r="G16" s="3" t="s">
        <v>33</v>
      </c>
      <c r="H16" s="12" t="s">
        <v>34</v>
      </c>
      <c r="I16" s="3" t="s">
        <v>30</v>
      </c>
      <c r="J16" s="3">
        <v>1</v>
      </c>
      <c r="K16" s="3" t="s">
        <v>778</v>
      </c>
      <c r="L16" s="3">
        <v>0</v>
      </c>
      <c r="M16" s="3">
        <v>1</v>
      </c>
      <c r="N16" s="4">
        <v>754028</v>
      </c>
      <c r="O16" s="4">
        <v>188507</v>
      </c>
      <c r="P16" s="5">
        <f>FinWebAlloc24[[#This Row],[2025‒26
Final
Allocation
Amount]]-FinWebAlloc24[[#This Row],[1st Apportionment (25%)]]</f>
        <v>565521</v>
      </c>
    </row>
    <row r="17" spans="1:16" x14ac:dyDescent="0.2">
      <c r="A17" s="2" t="s">
        <v>20</v>
      </c>
      <c r="B17" s="2" t="s">
        <v>35</v>
      </c>
      <c r="C17" s="3" t="s">
        <v>22</v>
      </c>
      <c r="D17" s="3" t="s">
        <v>36</v>
      </c>
      <c r="E17" s="3" t="s">
        <v>24</v>
      </c>
      <c r="F17" s="3" t="s">
        <v>25</v>
      </c>
      <c r="G17" s="3" t="s">
        <v>36</v>
      </c>
      <c r="H17" s="12" t="s">
        <v>37</v>
      </c>
      <c r="I17" s="3" t="s">
        <v>30</v>
      </c>
      <c r="J17" s="3">
        <v>5</v>
      </c>
      <c r="K17" s="3" t="s">
        <v>778</v>
      </c>
      <c r="L17" s="3">
        <v>0</v>
      </c>
      <c r="M17" s="3">
        <v>5</v>
      </c>
      <c r="N17" s="4">
        <v>3770139</v>
      </c>
      <c r="O17" s="4">
        <v>942535</v>
      </c>
      <c r="P17" s="5">
        <f>FinWebAlloc24[[#This Row],[2025‒26
Final
Allocation
Amount]]-FinWebAlloc24[[#This Row],[1st Apportionment (25%)]]</f>
        <v>2827604</v>
      </c>
    </row>
    <row r="18" spans="1:16" x14ac:dyDescent="0.2">
      <c r="A18" s="2" t="s">
        <v>39</v>
      </c>
      <c r="B18" s="2" t="s">
        <v>40</v>
      </c>
      <c r="C18" s="3" t="s">
        <v>41</v>
      </c>
      <c r="D18" s="3" t="s">
        <v>42</v>
      </c>
      <c r="E18" s="3" t="s">
        <v>24</v>
      </c>
      <c r="F18" s="3" t="s">
        <v>25</v>
      </c>
      <c r="G18" s="3" t="s">
        <v>42</v>
      </c>
      <c r="H18" s="12" t="s">
        <v>43</v>
      </c>
      <c r="I18" s="3" t="s">
        <v>26</v>
      </c>
      <c r="J18" s="3">
        <v>1</v>
      </c>
      <c r="K18" s="3" t="s">
        <v>778</v>
      </c>
      <c r="L18" s="3">
        <v>0</v>
      </c>
      <c r="M18" s="3">
        <v>1</v>
      </c>
      <c r="N18" s="4">
        <v>754028</v>
      </c>
      <c r="O18" s="4">
        <v>188507</v>
      </c>
      <c r="P18" s="5">
        <f>FinWebAlloc24[[#This Row],[2025‒26
Final
Allocation
Amount]]-FinWebAlloc24[[#This Row],[1st Apportionment (25%)]]</f>
        <v>565521</v>
      </c>
    </row>
    <row r="19" spans="1:16" x14ac:dyDescent="0.2">
      <c r="A19" s="2" t="s">
        <v>39</v>
      </c>
      <c r="B19" s="2" t="s">
        <v>44</v>
      </c>
      <c r="C19" s="3" t="s">
        <v>41</v>
      </c>
      <c r="D19" s="3" t="s">
        <v>45</v>
      </c>
      <c r="E19" s="3" t="s">
        <v>24</v>
      </c>
      <c r="F19" s="3" t="s">
        <v>25</v>
      </c>
      <c r="G19" s="3" t="s">
        <v>45</v>
      </c>
      <c r="H19" s="12" t="s">
        <v>46</v>
      </c>
      <c r="I19" s="3" t="s">
        <v>30</v>
      </c>
      <c r="J19" s="3">
        <v>1</v>
      </c>
      <c r="K19" s="3" t="s">
        <v>778</v>
      </c>
      <c r="L19" s="3">
        <v>0</v>
      </c>
      <c r="M19" s="3">
        <v>1</v>
      </c>
      <c r="N19" s="4">
        <v>754028</v>
      </c>
      <c r="O19" s="4">
        <v>188507</v>
      </c>
      <c r="P19" s="5">
        <f>FinWebAlloc24[[#This Row],[2025‒26
Final
Allocation
Amount]]-FinWebAlloc24[[#This Row],[1st Apportionment (25%)]]</f>
        <v>565521</v>
      </c>
    </row>
    <row r="20" spans="1:16" x14ac:dyDescent="0.2">
      <c r="A20" s="2" t="s">
        <v>39</v>
      </c>
      <c r="B20" s="2" t="s">
        <v>47</v>
      </c>
      <c r="C20" s="3" t="s">
        <v>41</v>
      </c>
      <c r="D20" s="3" t="s">
        <v>48</v>
      </c>
      <c r="E20" s="3" t="s">
        <v>24</v>
      </c>
      <c r="F20" s="3" t="s">
        <v>25</v>
      </c>
      <c r="G20" s="3" t="s">
        <v>48</v>
      </c>
      <c r="H20" s="12" t="s">
        <v>49</v>
      </c>
      <c r="I20" s="3" t="s">
        <v>30</v>
      </c>
      <c r="J20" s="3">
        <v>1</v>
      </c>
      <c r="K20" s="3" t="s">
        <v>778</v>
      </c>
      <c r="L20" s="3">
        <v>0</v>
      </c>
      <c r="M20" s="3">
        <v>1</v>
      </c>
      <c r="N20" s="4">
        <v>754028</v>
      </c>
      <c r="O20" s="4">
        <v>188507</v>
      </c>
      <c r="P20" s="5">
        <f>FinWebAlloc24[[#This Row],[2025‒26
Final
Allocation
Amount]]-FinWebAlloc24[[#This Row],[1st Apportionment (25%)]]</f>
        <v>565521</v>
      </c>
    </row>
    <row r="21" spans="1:16" x14ac:dyDescent="0.2">
      <c r="A21" s="2" t="s">
        <v>39</v>
      </c>
      <c r="B21" s="2" t="s">
        <v>50</v>
      </c>
      <c r="C21" s="3" t="s">
        <v>41</v>
      </c>
      <c r="D21" s="3" t="s">
        <v>51</v>
      </c>
      <c r="E21" s="3" t="s">
        <v>24</v>
      </c>
      <c r="F21" s="3" t="s">
        <v>25</v>
      </c>
      <c r="G21" s="3" t="s">
        <v>51</v>
      </c>
      <c r="H21" s="12" t="s">
        <v>52</v>
      </c>
      <c r="I21" s="3" t="s">
        <v>30</v>
      </c>
      <c r="J21" s="3">
        <v>1</v>
      </c>
      <c r="K21" s="3" t="s">
        <v>778</v>
      </c>
      <c r="L21" s="3">
        <v>0</v>
      </c>
      <c r="M21" s="3">
        <v>1</v>
      </c>
      <c r="N21" s="4">
        <v>754028</v>
      </c>
      <c r="O21" s="4">
        <v>188507</v>
      </c>
      <c r="P21" s="5">
        <f>FinWebAlloc24[[#This Row],[2025‒26
Final
Allocation
Amount]]-FinWebAlloc24[[#This Row],[1st Apportionment (25%)]]</f>
        <v>565521</v>
      </c>
    </row>
    <row r="22" spans="1:16" x14ac:dyDescent="0.2">
      <c r="A22" s="2" t="s">
        <v>53</v>
      </c>
      <c r="B22" s="2" t="s">
        <v>54</v>
      </c>
      <c r="C22" s="3" t="s">
        <v>55</v>
      </c>
      <c r="D22" s="3" t="s">
        <v>56</v>
      </c>
      <c r="E22" s="3" t="s">
        <v>24</v>
      </c>
      <c r="F22" s="3" t="s">
        <v>25</v>
      </c>
      <c r="G22" s="3" t="s">
        <v>56</v>
      </c>
      <c r="H22" s="12" t="s">
        <v>57</v>
      </c>
      <c r="I22" s="3" t="s">
        <v>26</v>
      </c>
      <c r="J22" s="3">
        <v>1</v>
      </c>
      <c r="K22" s="3" t="s">
        <v>778</v>
      </c>
      <c r="L22" s="3">
        <v>0</v>
      </c>
      <c r="M22" s="3">
        <v>1</v>
      </c>
      <c r="N22" s="4">
        <v>754028</v>
      </c>
      <c r="O22" s="4">
        <v>188507</v>
      </c>
      <c r="P22" s="5">
        <f>FinWebAlloc24[[#This Row],[2025‒26
Final
Allocation
Amount]]-FinWebAlloc24[[#This Row],[1st Apportionment (25%)]]</f>
        <v>565521</v>
      </c>
    </row>
    <row r="23" spans="1:16" x14ac:dyDescent="0.2">
      <c r="A23" s="2" t="s">
        <v>53</v>
      </c>
      <c r="B23" s="2" t="s">
        <v>58</v>
      </c>
      <c r="C23" s="3" t="s">
        <v>55</v>
      </c>
      <c r="D23" s="3" t="s">
        <v>59</v>
      </c>
      <c r="E23" s="3" t="s">
        <v>24</v>
      </c>
      <c r="F23" s="3" t="s">
        <v>25</v>
      </c>
      <c r="G23" s="3" t="s">
        <v>59</v>
      </c>
      <c r="H23" s="12" t="s">
        <v>60</v>
      </c>
      <c r="I23" s="3" t="s">
        <v>30</v>
      </c>
      <c r="J23" s="3">
        <v>1</v>
      </c>
      <c r="K23" s="3" t="s">
        <v>778</v>
      </c>
      <c r="L23" s="3">
        <v>0</v>
      </c>
      <c r="M23" s="3">
        <v>1</v>
      </c>
      <c r="N23" s="4">
        <v>754028</v>
      </c>
      <c r="O23" s="4">
        <v>188507</v>
      </c>
      <c r="P23" s="5">
        <f>FinWebAlloc24[[#This Row],[2025‒26
Final
Allocation
Amount]]-FinWebAlloc24[[#This Row],[1st Apportionment (25%)]]</f>
        <v>565521</v>
      </c>
    </row>
    <row r="24" spans="1:16" x14ac:dyDescent="0.2">
      <c r="A24" s="2" t="s">
        <v>53</v>
      </c>
      <c r="B24" s="2" t="s">
        <v>61</v>
      </c>
      <c r="C24" s="3" t="s">
        <v>55</v>
      </c>
      <c r="D24" s="3" t="s">
        <v>62</v>
      </c>
      <c r="E24" s="3" t="s">
        <v>24</v>
      </c>
      <c r="F24" s="3" t="s">
        <v>25</v>
      </c>
      <c r="G24" s="3" t="s">
        <v>62</v>
      </c>
      <c r="H24" s="12" t="s">
        <v>63</v>
      </c>
      <c r="I24" s="3" t="s">
        <v>30</v>
      </c>
      <c r="J24" s="3">
        <v>1</v>
      </c>
      <c r="K24" s="3" t="s">
        <v>778</v>
      </c>
      <c r="L24" s="3">
        <v>0</v>
      </c>
      <c r="M24" s="3">
        <v>1</v>
      </c>
      <c r="N24" s="4">
        <v>754028</v>
      </c>
      <c r="O24" s="4">
        <v>188507</v>
      </c>
      <c r="P24" s="5">
        <f>FinWebAlloc24[[#This Row],[2025‒26
Final
Allocation
Amount]]-FinWebAlloc24[[#This Row],[1st Apportionment (25%)]]</f>
        <v>565521</v>
      </c>
    </row>
    <row r="25" spans="1:16" x14ac:dyDescent="0.2">
      <c r="A25" s="2" t="s">
        <v>53</v>
      </c>
      <c r="B25" s="2" t="s">
        <v>64</v>
      </c>
      <c r="C25" s="3" t="s">
        <v>55</v>
      </c>
      <c r="D25" s="3" t="s">
        <v>65</v>
      </c>
      <c r="E25" s="3" t="s">
        <v>24</v>
      </c>
      <c r="F25" s="3" t="s">
        <v>25</v>
      </c>
      <c r="G25" s="3" t="s">
        <v>65</v>
      </c>
      <c r="H25" s="12" t="s">
        <v>66</v>
      </c>
      <c r="I25" s="3" t="s">
        <v>30</v>
      </c>
      <c r="J25" s="3">
        <v>2</v>
      </c>
      <c r="K25" s="3" t="s">
        <v>778</v>
      </c>
      <c r="L25" s="3">
        <v>0</v>
      </c>
      <c r="M25" s="3">
        <v>2</v>
      </c>
      <c r="N25" s="4">
        <v>1508055</v>
      </c>
      <c r="O25" s="4">
        <v>377014</v>
      </c>
      <c r="P25" s="5">
        <f>FinWebAlloc24[[#This Row],[2025‒26
Final
Allocation
Amount]]-FinWebAlloc24[[#This Row],[1st Apportionment (25%)]]</f>
        <v>1131041</v>
      </c>
    </row>
    <row r="26" spans="1:16" x14ac:dyDescent="0.2">
      <c r="A26" s="2" t="s">
        <v>67</v>
      </c>
      <c r="B26" s="2" t="s">
        <v>68</v>
      </c>
      <c r="C26" s="3" t="s">
        <v>69</v>
      </c>
      <c r="D26" s="3" t="s">
        <v>70</v>
      </c>
      <c r="E26" s="3" t="s">
        <v>24</v>
      </c>
      <c r="F26" s="3" t="s">
        <v>25</v>
      </c>
      <c r="G26" s="3" t="s">
        <v>70</v>
      </c>
      <c r="H26" s="12" t="s">
        <v>71</v>
      </c>
      <c r="I26" s="3" t="s">
        <v>26</v>
      </c>
      <c r="J26" s="3">
        <v>3</v>
      </c>
      <c r="K26" s="3" t="s">
        <v>778</v>
      </c>
      <c r="L26" s="3">
        <v>0</v>
      </c>
      <c r="M26" s="3">
        <v>3</v>
      </c>
      <c r="N26" s="4">
        <v>2262083</v>
      </c>
      <c r="O26" s="4">
        <v>565521</v>
      </c>
      <c r="P26" s="5">
        <f>FinWebAlloc24[[#This Row],[2025‒26
Final
Allocation
Amount]]-FinWebAlloc24[[#This Row],[1st Apportionment (25%)]]</f>
        <v>1696562</v>
      </c>
    </row>
    <row r="27" spans="1:16" x14ac:dyDescent="0.2">
      <c r="A27" s="2" t="s">
        <v>67</v>
      </c>
      <c r="B27" s="2" t="s">
        <v>72</v>
      </c>
      <c r="C27" s="3" t="s">
        <v>69</v>
      </c>
      <c r="D27" s="3" t="s">
        <v>73</v>
      </c>
      <c r="E27" s="3" t="s">
        <v>24</v>
      </c>
      <c r="F27" s="3" t="s">
        <v>25</v>
      </c>
      <c r="G27" s="3" t="s">
        <v>73</v>
      </c>
      <c r="H27" s="12" t="s">
        <v>74</v>
      </c>
      <c r="I27" s="3" t="s">
        <v>30</v>
      </c>
      <c r="J27" s="3">
        <v>2</v>
      </c>
      <c r="K27" s="3" t="s">
        <v>778</v>
      </c>
      <c r="L27" s="3">
        <v>0</v>
      </c>
      <c r="M27" s="3">
        <v>2</v>
      </c>
      <c r="N27" s="4">
        <v>1508055</v>
      </c>
      <c r="O27" s="4">
        <v>377014</v>
      </c>
      <c r="P27" s="5">
        <f>FinWebAlloc24[[#This Row],[2025‒26
Final
Allocation
Amount]]-FinWebAlloc24[[#This Row],[1st Apportionment (25%)]]</f>
        <v>1131041</v>
      </c>
    </row>
    <row r="28" spans="1:16" x14ac:dyDescent="0.2">
      <c r="A28" s="2" t="s">
        <v>67</v>
      </c>
      <c r="B28" s="2" t="s">
        <v>75</v>
      </c>
      <c r="C28" s="3" t="s">
        <v>69</v>
      </c>
      <c r="D28" s="3" t="s">
        <v>76</v>
      </c>
      <c r="E28" s="3" t="s">
        <v>24</v>
      </c>
      <c r="F28" s="3" t="s">
        <v>25</v>
      </c>
      <c r="G28" s="3" t="s">
        <v>76</v>
      </c>
      <c r="H28" s="12" t="s">
        <v>77</v>
      </c>
      <c r="I28" s="3" t="s">
        <v>30</v>
      </c>
      <c r="J28" s="3">
        <v>1</v>
      </c>
      <c r="K28" s="3" t="s">
        <v>778</v>
      </c>
      <c r="L28" s="3">
        <v>0</v>
      </c>
      <c r="M28" s="3">
        <v>1</v>
      </c>
      <c r="N28" s="4">
        <v>754028</v>
      </c>
      <c r="O28" s="4">
        <v>188507</v>
      </c>
      <c r="P28" s="5">
        <f>FinWebAlloc24[[#This Row],[2025‒26
Final
Allocation
Amount]]-FinWebAlloc24[[#This Row],[1st Apportionment (25%)]]</f>
        <v>565521</v>
      </c>
    </row>
    <row r="29" spans="1:16" x14ac:dyDescent="0.2">
      <c r="A29" s="2" t="s">
        <v>67</v>
      </c>
      <c r="B29" s="2" t="s">
        <v>78</v>
      </c>
      <c r="C29" s="3" t="s">
        <v>69</v>
      </c>
      <c r="D29" s="3" t="s">
        <v>79</v>
      </c>
      <c r="E29" s="3" t="s">
        <v>24</v>
      </c>
      <c r="F29" s="3" t="s">
        <v>25</v>
      </c>
      <c r="G29" s="3" t="s">
        <v>79</v>
      </c>
      <c r="H29" s="12" t="s">
        <v>80</v>
      </c>
      <c r="I29" s="3" t="s">
        <v>30</v>
      </c>
      <c r="J29" s="3">
        <v>1</v>
      </c>
      <c r="K29" s="3" t="s">
        <v>778</v>
      </c>
      <c r="L29" s="3">
        <v>0</v>
      </c>
      <c r="M29" s="3">
        <v>1</v>
      </c>
      <c r="N29" s="4">
        <v>754028</v>
      </c>
      <c r="O29" s="4">
        <v>188507</v>
      </c>
      <c r="P29" s="5">
        <f>FinWebAlloc24[[#This Row],[2025‒26
Final
Allocation
Amount]]-FinWebAlloc24[[#This Row],[1st Apportionment (25%)]]</f>
        <v>565521</v>
      </c>
    </row>
    <row r="30" spans="1:16" x14ac:dyDescent="0.2">
      <c r="A30" s="2" t="s">
        <v>67</v>
      </c>
      <c r="B30" s="2" t="s">
        <v>81</v>
      </c>
      <c r="C30" s="3" t="s">
        <v>69</v>
      </c>
      <c r="D30" s="3" t="s">
        <v>73</v>
      </c>
      <c r="E30" s="3" t="s">
        <v>82</v>
      </c>
      <c r="F30" s="3" t="s">
        <v>83</v>
      </c>
      <c r="G30" s="3" t="s">
        <v>84</v>
      </c>
      <c r="H30" s="12" t="s">
        <v>85</v>
      </c>
      <c r="I30" s="3" t="s">
        <v>38</v>
      </c>
      <c r="J30" s="3">
        <v>1</v>
      </c>
      <c r="K30" s="3" t="s">
        <v>778</v>
      </c>
      <c r="L30" s="3">
        <v>0</v>
      </c>
      <c r="M30" s="3">
        <v>1</v>
      </c>
      <c r="N30" s="4">
        <v>754028</v>
      </c>
      <c r="O30" s="4">
        <v>188507</v>
      </c>
      <c r="P30" s="5">
        <f>FinWebAlloc24[[#This Row],[2025‒26
Final
Allocation
Amount]]-FinWebAlloc24[[#This Row],[1st Apportionment (25%)]]</f>
        <v>565521</v>
      </c>
    </row>
    <row r="31" spans="1:16" x14ac:dyDescent="0.2">
      <c r="A31" s="2" t="s">
        <v>67</v>
      </c>
      <c r="B31" s="2" t="s">
        <v>86</v>
      </c>
      <c r="C31" s="3" t="s">
        <v>69</v>
      </c>
      <c r="D31" s="3" t="s">
        <v>70</v>
      </c>
      <c r="E31" s="3" t="s">
        <v>87</v>
      </c>
      <c r="F31" s="3" t="s">
        <v>88</v>
      </c>
      <c r="G31" s="3" t="s">
        <v>89</v>
      </c>
      <c r="H31" s="12" t="s">
        <v>90</v>
      </c>
      <c r="I31" s="3" t="s">
        <v>38</v>
      </c>
      <c r="J31" s="3">
        <v>1</v>
      </c>
      <c r="K31" s="3" t="s">
        <v>777</v>
      </c>
      <c r="L31" s="3">
        <v>0</v>
      </c>
      <c r="M31" s="3">
        <v>0</v>
      </c>
      <c r="N31" s="4">
        <v>0</v>
      </c>
      <c r="O31" s="4">
        <v>0</v>
      </c>
      <c r="P31" s="5">
        <f>FinWebAlloc24[[#This Row],[2025‒26
Final
Allocation
Amount]]-FinWebAlloc24[[#This Row],[1st Apportionment (25%)]]</f>
        <v>0</v>
      </c>
    </row>
    <row r="32" spans="1:16" x14ac:dyDescent="0.2">
      <c r="A32" s="2" t="s">
        <v>67</v>
      </c>
      <c r="B32" s="2" t="s">
        <v>91</v>
      </c>
      <c r="C32" s="3" t="s">
        <v>69</v>
      </c>
      <c r="D32" s="3" t="s">
        <v>70</v>
      </c>
      <c r="E32" s="3" t="s">
        <v>92</v>
      </c>
      <c r="F32" s="3" t="s">
        <v>93</v>
      </c>
      <c r="G32" s="3" t="s">
        <v>94</v>
      </c>
      <c r="H32" s="12" t="s">
        <v>95</v>
      </c>
      <c r="I32" s="3" t="s">
        <v>38</v>
      </c>
      <c r="J32" s="3">
        <v>1</v>
      </c>
      <c r="K32" s="3" t="s">
        <v>778</v>
      </c>
      <c r="L32" s="3">
        <v>0</v>
      </c>
      <c r="M32" s="3">
        <v>1</v>
      </c>
      <c r="N32" s="4">
        <v>754028</v>
      </c>
      <c r="O32" s="4">
        <v>188507</v>
      </c>
      <c r="P32" s="5">
        <f>FinWebAlloc24[[#This Row],[2025‒26
Final
Allocation
Amount]]-FinWebAlloc24[[#This Row],[1st Apportionment (25%)]]</f>
        <v>565521</v>
      </c>
    </row>
    <row r="33" spans="1:16" x14ac:dyDescent="0.2">
      <c r="A33" s="2" t="s">
        <v>67</v>
      </c>
      <c r="B33" s="2" t="s">
        <v>96</v>
      </c>
      <c r="C33" s="3" t="s">
        <v>69</v>
      </c>
      <c r="D33" s="3" t="s">
        <v>97</v>
      </c>
      <c r="E33" s="3" t="s">
        <v>98</v>
      </c>
      <c r="F33" s="3" t="s">
        <v>99</v>
      </c>
      <c r="G33" s="3" t="s">
        <v>100</v>
      </c>
      <c r="H33" s="12" t="s">
        <v>101</v>
      </c>
      <c r="I33" s="3" t="s">
        <v>38</v>
      </c>
      <c r="J33" s="3">
        <v>1</v>
      </c>
      <c r="K33" s="3" t="s">
        <v>777</v>
      </c>
      <c r="L33" s="3">
        <v>0</v>
      </c>
      <c r="M33" s="3">
        <v>0</v>
      </c>
      <c r="N33" s="4">
        <v>0</v>
      </c>
      <c r="O33" s="4">
        <v>0</v>
      </c>
      <c r="P33" s="5">
        <f>FinWebAlloc24[[#This Row],[2025‒26
Final
Allocation
Amount]]-FinWebAlloc24[[#This Row],[1st Apportionment (25%)]]</f>
        <v>0</v>
      </c>
    </row>
    <row r="34" spans="1:16" x14ac:dyDescent="0.2">
      <c r="A34" s="2" t="s">
        <v>67</v>
      </c>
      <c r="B34" s="2" t="s">
        <v>102</v>
      </c>
      <c r="C34" s="3" t="s">
        <v>69</v>
      </c>
      <c r="D34" s="3" t="s">
        <v>103</v>
      </c>
      <c r="E34" s="3" t="s">
        <v>104</v>
      </c>
      <c r="F34" s="3" t="s">
        <v>105</v>
      </c>
      <c r="G34" s="3" t="s">
        <v>106</v>
      </c>
      <c r="H34" s="12" t="s">
        <v>107</v>
      </c>
      <c r="I34" s="3" t="s">
        <v>38</v>
      </c>
      <c r="J34" s="3">
        <v>1</v>
      </c>
      <c r="K34" s="3" t="s">
        <v>777</v>
      </c>
      <c r="L34" s="3">
        <v>0</v>
      </c>
      <c r="M34" s="3">
        <v>0</v>
      </c>
      <c r="N34" s="4">
        <v>0</v>
      </c>
      <c r="O34" s="4">
        <v>0</v>
      </c>
      <c r="P34" s="5">
        <f>FinWebAlloc24[[#This Row],[2025‒26
Final
Allocation
Amount]]-FinWebAlloc24[[#This Row],[1st Apportionment (25%)]]</f>
        <v>0</v>
      </c>
    </row>
    <row r="35" spans="1:16" x14ac:dyDescent="0.2">
      <c r="A35" s="2" t="s">
        <v>108</v>
      </c>
      <c r="B35" s="2" t="s">
        <v>109</v>
      </c>
      <c r="C35" s="3" t="s">
        <v>110</v>
      </c>
      <c r="D35" s="3" t="s">
        <v>111</v>
      </c>
      <c r="E35" s="3" t="s">
        <v>24</v>
      </c>
      <c r="F35" s="3" t="s">
        <v>25</v>
      </c>
      <c r="G35" s="3" t="s">
        <v>111</v>
      </c>
      <c r="H35" s="12" t="s">
        <v>112</v>
      </c>
      <c r="I35" s="3" t="s">
        <v>26</v>
      </c>
      <c r="J35" s="3">
        <v>1</v>
      </c>
      <c r="K35" s="3" t="s">
        <v>778</v>
      </c>
      <c r="L35" s="3">
        <v>0</v>
      </c>
      <c r="M35" s="3">
        <v>1</v>
      </c>
      <c r="N35" s="4">
        <v>754028</v>
      </c>
      <c r="O35" s="4">
        <v>188507</v>
      </c>
      <c r="P35" s="5">
        <f>FinWebAlloc24[[#This Row],[2025‒26
Final
Allocation
Amount]]-FinWebAlloc24[[#This Row],[1st Apportionment (25%)]]</f>
        <v>565521</v>
      </c>
    </row>
    <row r="36" spans="1:16" x14ac:dyDescent="0.2">
      <c r="A36" s="2" t="s">
        <v>113</v>
      </c>
      <c r="B36" s="2" t="s">
        <v>114</v>
      </c>
      <c r="C36" s="3" t="s">
        <v>115</v>
      </c>
      <c r="D36" s="3" t="s">
        <v>116</v>
      </c>
      <c r="E36" s="3" t="s">
        <v>24</v>
      </c>
      <c r="F36" s="3" t="s">
        <v>25</v>
      </c>
      <c r="G36" s="3" t="s">
        <v>116</v>
      </c>
      <c r="H36" s="12" t="s">
        <v>117</v>
      </c>
      <c r="I36" s="3" t="s">
        <v>26</v>
      </c>
      <c r="J36" s="3">
        <v>1</v>
      </c>
      <c r="K36" s="3" t="s">
        <v>778</v>
      </c>
      <c r="L36" s="3">
        <v>0</v>
      </c>
      <c r="M36" s="3">
        <v>1</v>
      </c>
      <c r="N36" s="4">
        <v>754028</v>
      </c>
      <c r="O36" s="4">
        <v>188507</v>
      </c>
      <c r="P36" s="5">
        <f>FinWebAlloc24[[#This Row],[2025‒26
Final
Allocation
Amount]]-FinWebAlloc24[[#This Row],[1st Apportionment (25%)]]</f>
        <v>565521</v>
      </c>
    </row>
    <row r="37" spans="1:16" x14ac:dyDescent="0.2">
      <c r="A37" s="2" t="s">
        <v>118</v>
      </c>
      <c r="B37" s="2" t="s">
        <v>119</v>
      </c>
      <c r="C37" s="3" t="s">
        <v>120</v>
      </c>
      <c r="D37" s="3" t="s">
        <v>121</v>
      </c>
      <c r="E37" s="3" t="s">
        <v>122</v>
      </c>
      <c r="F37" s="3" t="s">
        <v>123</v>
      </c>
      <c r="G37" s="3" t="s">
        <v>124</v>
      </c>
      <c r="H37" s="12" t="s">
        <v>125</v>
      </c>
      <c r="I37" s="3" t="s">
        <v>38</v>
      </c>
      <c r="J37" s="3">
        <v>1</v>
      </c>
      <c r="K37" s="3" t="s">
        <v>778</v>
      </c>
      <c r="L37" s="3">
        <v>0</v>
      </c>
      <c r="M37" s="3">
        <v>1</v>
      </c>
      <c r="N37" s="4">
        <v>754028</v>
      </c>
      <c r="O37" s="4">
        <v>188507</v>
      </c>
      <c r="P37" s="5">
        <f>FinWebAlloc24[[#This Row],[2025‒26
Final
Allocation
Amount]]-FinWebAlloc24[[#This Row],[1st Apportionment (25%)]]</f>
        <v>565521</v>
      </c>
    </row>
    <row r="38" spans="1:16" x14ac:dyDescent="0.2">
      <c r="A38" s="2" t="s">
        <v>118</v>
      </c>
      <c r="B38" s="2" t="s">
        <v>126</v>
      </c>
      <c r="C38" s="3" t="s">
        <v>120</v>
      </c>
      <c r="D38" s="3" t="s">
        <v>121</v>
      </c>
      <c r="E38" s="3" t="s">
        <v>127</v>
      </c>
      <c r="F38" s="3" t="s">
        <v>128</v>
      </c>
      <c r="G38" s="3" t="s">
        <v>129</v>
      </c>
      <c r="H38" s="12" t="s">
        <v>130</v>
      </c>
      <c r="I38" s="3" t="s">
        <v>38</v>
      </c>
      <c r="J38" s="3">
        <v>1</v>
      </c>
      <c r="K38" s="3" t="s">
        <v>778</v>
      </c>
      <c r="L38" s="3">
        <v>0</v>
      </c>
      <c r="M38" s="3">
        <v>1</v>
      </c>
      <c r="N38" s="4">
        <v>754028</v>
      </c>
      <c r="O38" s="4">
        <v>188507</v>
      </c>
      <c r="P38" s="5">
        <f>FinWebAlloc24[[#This Row],[2025‒26
Final
Allocation
Amount]]-FinWebAlloc24[[#This Row],[1st Apportionment (25%)]]</f>
        <v>565521</v>
      </c>
    </row>
    <row r="39" spans="1:16" x14ac:dyDescent="0.2">
      <c r="A39" s="2" t="s">
        <v>118</v>
      </c>
      <c r="B39" s="2" t="s">
        <v>131</v>
      </c>
      <c r="C39" s="3" t="s">
        <v>120</v>
      </c>
      <c r="D39" s="3" t="s">
        <v>121</v>
      </c>
      <c r="E39" s="3" t="s">
        <v>132</v>
      </c>
      <c r="F39" s="3" t="s">
        <v>133</v>
      </c>
      <c r="G39" s="3" t="s">
        <v>134</v>
      </c>
      <c r="H39" s="12" t="s">
        <v>135</v>
      </c>
      <c r="I39" s="3" t="s">
        <v>38</v>
      </c>
      <c r="J39" s="3">
        <v>1</v>
      </c>
      <c r="K39" s="3" t="s">
        <v>778</v>
      </c>
      <c r="L39" s="3">
        <v>0</v>
      </c>
      <c r="M39" s="3">
        <v>1</v>
      </c>
      <c r="N39" s="4">
        <v>754028</v>
      </c>
      <c r="O39" s="4">
        <v>188507</v>
      </c>
      <c r="P39" s="5">
        <f>FinWebAlloc24[[#This Row],[2025‒26
Final
Allocation
Amount]]-FinWebAlloc24[[#This Row],[1st Apportionment (25%)]]</f>
        <v>565521</v>
      </c>
    </row>
    <row r="40" spans="1:16" x14ac:dyDescent="0.2">
      <c r="A40" s="2" t="s">
        <v>136</v>
      </c>
      <c r="B40" s="2" t="s">
        <v>137</v>
      </c>
      <c r="C40" s="3" t="s">
        <v>138</v>
      </c>
      <c r="D40" s="3" t="s">
        <v>139</v>
      </c>
      <c r="E40" s="3" t="s">
        <v>24</v>
      </c>
      <c r="F40" s="3" t="s">
        <v>25</v>
      </c>
      <c r="G40" s="3" t="s">
        <v>139</v>
      </c>
      <c r="H40" s="12" t="s">
        <v>140</v>
      </c>
      <c r="I40" s="3" t="s">
        <v>26</v>
      </c>
      <c r="J40" s="3">
        <v>2</v>
      </c>
      <c r="K40" s="3" t="s">
        <v>778</v>
      </c>
      <c r="L40" s="3">
        <v>0</v>
      </c>
      <c r="M40" s="3">
        <v>2</v>
      </c>
      <c r="N40" s="4">
        <v>1508055</v>
      </c>
      <c r="O40" s="4">
        <v>377014</v>
      </c>
      <c r="P40" s="5">
        <f>FinWebAlloc24[[#This Row],[2025‒26
Final
Allocation
Amount]]-FinWebAlloc24[[#This Row],[1st Apportionment (25%)]]</f>
        <v>1131041</v>
      </c>
    </row>
    <row r="41" spans="1:16" x14ac:dyDescent="0.2">
      <c r="A41" s="2" t="s">
        <v>136</v>
      </c>
      <c r="B41" s="2" t="s">
        <v>141</v>
      </c>
      <c r="C41" s="3" t="s">
        <v>138</v>
      </c>
      <c r="D41" s="3" t="s">
        <v>142</v>
      </c>
      <c r="E41" s="3" t="s">
        <v>24</v>
      </c>
      <c r="F41" s="3" t="s">
        <v>25</v>
      </c>
      <c r="G41" s="3" t="s">
        <v>142</v>
      </c>
      <c r="H41" s="12" t="s">
        <v>143</v>
      </c>
      <c r="I41" s="3" t="s">
        <v>30</v>
      </c>
      <c r="J41" s="3">
        <v>1</v>
      </c>
      <c r="K41" s="3" t="s">
        <v>778</v>
      </c>
      <c r="L41" s="3">
        <v>0</v>
      </c>
      <c r="M41" s="3">
        <v>1</v>
      </c>
      <c r="N41" s="4">
        <v>754028</v>
      </c>
      <c r="O41" s="4">
        <v>188507</v>
      </c>
      <c r="P41" s="5">
        <f>FinWebAlloc24[[#This Row],[2025‒26
Final
Allocation
Amount]]-FinWebAlloc24[[#This Row],[1st Apportionment (25%)]]</f>
        <v>565521</v>
      </c>
    </row>
    <row r="42" spans="1:16" x14ac:dyDescent="0.2">
      <c r="A42" s="2" t="s">
        <v>136</v>
      </c>
      <c r="B42" s="2" t="s">
        <v>144</v>
      </c>
      <c r="C42" s="3" t="s">
        <v>138</v>
      </c>
      <c r="D42" s="3" t="s">
        <v>145</v>
      </c>
      <c r="E42" s="3" t="s">
        <v>24</v>
      </c>
      <c r="F42" s="3" t="s">
        <v>25</v>
      </c>
      <c r="G42" s="3" t="s">
        <v>145</v>
      </c>
      <c r="H42" s="12" t="s">
        <v>146</v>
      </c>
      <c r="I42" s="3" t="s">
        <v>30</v>
      </c>
      <c r="J42" s="3">
        <v>1</v>
      </c>
      <c r="K42" s="3" t="s">
        <v>778</v>
      </c>
      <c r="L42" s="3">
        <v>0</v>
      </c>
      <c r="M42" s="3">
        <v>1</v>
      </c>
      <c r="N42" s="4">
        <v>754028</v>
      </c>
      <c r="O42" s="4">
        <v>188507</v>
      </c>
      <c r="P42" s="5">
        <f>FinWebAlloc24[[#This Row],[2025‒26
Final
Allocation
Amount]]-FinWebAlloc24[[#This Row],[1st Apportionment (25%)]]</f>
        <v>565521</v>
      </c>
    </row>
    <row r="43" spans="1:16" x14ac:dyDescent="0.2">
      <c r="A43" s="2" t="s">
        <v>136</v>
      </c>
      <c r="B43" s="2" t="s">
        <v>148</v>
      </c>
      <c r="C43" s="3" t="s">
        <v>138</v>
      </c>
      <c r="D43" s="3" t="s">
        <v>149</v>
      </c>
      <c r="E43" s="3" t="s">
        <v>24</v>
      </c>
      <c r="F43" s="3" t="s">
        <v>25</v>
      </c>
      <c r="G43" s="3" t="s">
        <v>149</v>
      </c>
      <c r="H43" s="12" t="s">
        <v>150</v>
      </c>
      <c r="I43" s="3" t="s">
        <v>30</v>
      </c>
      <c r="J43" s="3">
        <v>1</v>
      </c>
      <c r="K43" s="3" t="s">
        <v>778</v>
      </c>
      <c r="L43" s="3">
        <v>0</v>
      </c>
      <c r="M43" s="3">
        <v>1</v>
      </c>
      <c r="N43" s="4">
        <v>754028</v>
      </c>
      <c r="O43" s="4">
        <v>188507</v>
      </c>
      <c r="P43" s="5">
        <f>FinWebAlloc24[[#This Row],[2025‒26
Final
Allocation
Amount]]-FinWebAlloc24[[#This Row],[1st Apportionment (25%)]]</f>
        <v>565521</v>
      </c>
    </row>
    <row r="44" spans="1:16" x14ac:dyDescent="0.2">
      <c r="A44" s="2" t="s">
        <v>136</v>
      </c>
      <c r="B44" s="2" t="s">
        <v>151</v>
      </c>
      <c r="C44" s="3" t="s">
        <v>138</v>
      </c>
      <c r="D44" s="3" t="s">
        <v>147</v>
      </c>
      <c r="E44" s="3" t="s">
        <v>152</v>
      </c>
      <c r="F44" s="3" t="s">
        <v>153</v>
      </c>
      <c r="G44" s="3" t="s">
        <v>154</v>
      </c>
      <c r="H44" s="12" t="s">
        <v>155</v>
      </c>
      <c r="I44" s="3" t="s">
        <v>38</v>
      </c>
      <c r="J44" s="3">
        <v>1</v>
      </c>
      <c r="K44" s="3" t="s">
        <v>778</v>
      </c>
      <c r="L44" s="3">
        <v>0</v>
      </c>
      <c r="M44" s="3">
        <v>1</v>
      </c>
      <c r="N44" s="4">
        <v>754028</v>
      </c>
      <c r="O44" s="4">
        <v>188507</v>
      </c>
      <c r="P44" s="5">
        <f>FinWebAlloc24[[#This Row],[2025‒26
Final
Allocation
Amount]]-FinWebAlloc24[[#This Row],[1st Apportionment (25%)]]</f>
        <v>565521</v>
      </c>
    </row>
    <row r="45" spans="1:16" x14ac:dyDescent="0.2">
      <c r="A45" s="2" t="s">
        <v>156</v>
      </c>
      <c r="B45" s="2" t="s">
        <v>157</v>
      </c>
      <c r="C45" s="3" t="s">
        <v>158</v>
      </c>
      <c r="D45" s="3" t="s">
        <v>159</v>
      </c>
      <c r="E45" s="3" t="s">
        <v>160</v>
      </c>
      <c r="F45" s="3" t="s">
        <v>161</v>
      </c>
      <c r="G45" s="3" t="s">
        <v>162</v>
      </c>
      <c r="H45" s="12" t="s">
        <v>163</v>
      </c>
      <c r="I45" s="3" t="s">
        <v>38</v>
      </c>
      <c r="J45" s="3">
        <v>1</v>
      </c>
      <c r="K45" s="3" t="s">
        <v>777</v>
      </c>
      <c r="L45" s="3">
        <v>0</v>
      </c>
      <c r="M45" s="3">
        <v>0</v>
      </c>
      <c r="N45" s="4">
        <v>0</v>
      </c>
      <c r="O45" s="4">
        <v>0</v>
      </c>
      <c r="P45" s="5">
        <f>FinWebAlloc24[[#This Row],[2025‒26
Final
Allocation
Amount]]-FinWebAlloc24[[#This Row],[1st Apportionment (25%)]]</f>
        <v>0</v>
      </c>
    </row>
    <row r="46" spans="1:16" x14ac:dyDescent="0.2">
      <c r="A46" s="2" t="s">
        <v>164</v>
      </c>
      <c r="B46" s="2" t="s">
        <v>165</v>
      </c>
      <c r="C46" s="3" t="s">
        <v>166</v>
      </c>
      <c r="D46" s="3" t="s">
        <v>167</v>
      </c>
      <c r="E46" s="3" t="s">
        <v>24</v>
      </c>
      <c r="F46" s="3" t="s">
        <v>25</v>
      </c>
      <c r="G46" s="3" t="s">
        <v>167</v>
      </c>
      <c r="H46" s="12" t="s">
        <v>168</v>
      </c>
      <c r="I46" s="3" t="s">
        <v>26</v>
      </c>
      <c r="J46" s="3">
        <v>2</v>
      </c>
      <c r="K46" s="3" t="s">
        <v>778</v>
      </c>
      <c r="L46" s="3">
        <v>0</v>
      </c>
      <c r="M46" s="3">
        <v>2</v>
      </c>
      <c r="N46" s="4">
        <v>1508055</v>
      </c>
      <c r="O46" s="4">
        <v>377014</v>
      </c>
      <c r="P46" s="5">
        <f>FinWebAlloc24[[#This Row],[2025‒26
Final
Allocation
Amount]]-FinWebAlloc24[[#This Row],[1st Apportionment (25%)]]</f>
        <v>1131041</v>
      </c>
    </row>
    <row r="47" spans="1:16" x14ac:dyDescent="0.2">
      <c r="A47" s="2" t="s">
        <v>164</v>
      </c>
      <c r="B47" s="2" t="s">
        <v>169</v>
      </c>
      <c r="C47" s="3" t="s">
        <v>166</v>
      </c>
      <c r="D47" s="3" t="s">
        <v>170</v>
      </c>
      <c r="E47" s="3" t="s">
        <v>24</v>
      </c>
      <c r="F47" s="3" t="s">
        <v>25</v>
      </c>
      <c r="G47" s="3" t="s">
        <v>170</v>
      </c>
      <c r="H47" s="12" t="s">
        <v>171</v>
      </c>
      <c r="I47" s="3" t="s">
        <v>30</v>
      </c>
      <c r="J47" s="3">
        <v>2</v>
      </c>
      <c r="K47" s="3" t="s">
        <v>778</v>
      </c>
      <c r="L47" s="3">
        <v>0</v>
      </c>
      <c r="M47" s="3">
        <v>2</v>
      </c>
      <c r="N47" s="4">
        <v>1508055</v>
      </c>
      <c r="O47" s="4">
        <v>377014</v>
      </c>
      <c r="P47" s="5">
        <f>FinWebAlloc24[[#This Row],[2025‒26
Final
Allocation
Amount]]-FinWebAlloc24[[#This Row],[1st Apportionment (25%)]]</f>
        <v>1131041</v>
      </c>
    </row>
    <row r="48" spans="1:16" x14ac:dyDescent="0.2">
      <c r="A48" s="2" t="s">
        <v>164</v>
      </c>
      <c r="B48" s="2" t="s">
        <v>172</v>
      </c>
      <c r="C48" s="3" t="s">
        <v>166</v>
      </c>
      <c r="D48" s="3" t="s">
        <v>173</v>
      </c>
      <c r="E48" s="3" t="s">
        <v>24</v>
      </c>
      <c r="F48" s="3" t="s">
        <v>25</v>
      </c>
      <c r="G48" s="3" t="s">
        <v>173</v>
      </c>
      <c r="H48" s="12" t="s">
        <v>174</v>
      </c>
      <c r="I48" s="3" t="s">
        <v>30</v>
      </c>
      <c r="J48" s="3">
        <v>1</v>
      </c>
      <c r="K48" s="3" t="s">
        <v>778</v>
      </c>
      <c r="L48" s="3">
        <v>0</v>
      </c>
      <c r="M48" s="3">
        <v>1</v>
      </c>
      <c r="N48" s="4">
        <v>754028</v>
      </c>
      <c r="O48" s="4">
        <v>188507</v>
      </c>
      <c r="P48" s="5">
        <f>FinWebAlloc24[[#This Row],[2025‒26
Final
Allocation
Amount]]-FinWebAlloc24[[#This Row],[1st Apportionment (25%)]]</f>
        <v>565521</v>
      </c>
    </row>
    <row r="49" spans="1:16" x14ac:dyDescent="0.2">
      <c r="A49" s="2" t="s">
        <v>164</v>
      </c>
      <c r="B49" s="2" t="s">
        <v>175</v>
      </c>
      <c r="C49" s="3" t="s">
        <v>166</v>
      </c>
      <c r="D49" s="3" t="s">
        <v>176</v>
      </c>
      <c r="E49" s="3" t="s">
        <v>24</v>
      </c>
      <c r="F49" s="3" t="s">
        <v>25</v>
      </c>
      <c r="G49" s="3" t="s">
        <v>176</v>
      </c>
      <c r="H49" s="12" t="s">
        <v>177</v>
      </c>
      <c r="I49" s="3" t="s">
        <v>30</v>
      </c>
      <c r="J49" s="3">
        <v>1</v>
      </c>
      <c r="K49" s="3" t="s">
        <v>778</v>
      </c>
      <c r="L49" s="3">
        <v>0</v>
      </c>
      <c r="M49" s="3">
        <v>1</v>
      </c>
      <c r="N49" s="4">
        <v>754028</v>
      </c>
      <c r="O49" s="4">
        <v>188507</v>
      </c>
      <c r="P49" s="5">
        <f>FinWebAlloc24[[#This Row],[2025‒26
Final
Allocation
Amount]]-FinWebAlloc24[[#This Row],[1st Apportionment (25%)]]</f>
        <v>565521</v>
      </c>
    </row>
    <row r="50" spans="1:16" x14ac:dyDescent="0.2">
      <c r="A50" s="2" t="s">
        <v>164</v>
      </c>
      <c r="B50" s="2" t="s">
        <v>178</v>
      </c>
      <c r="C50" s="3" t="s">
        <v>166</v>
      </c>
      <c r="D50" s="3" t="s">
        <v>179</v>
      </c>
      <c r="E50" s="3" t="s">
        <v>24</v>
      </c>
      <c r="F50" s="3" t="s">
        <v>25</v>
      </c>
      <c r="G50" s="3" t="s">
        <v>179</v>
      </c>
      <c r="H50" s="12" t="s">
        <v>180</v>
      </c>
      <c r="I50" s="3" t="s">
        <v>30</v>
      </c>
      <c r="J50" s="3">
        <v>1</v>
      </c>
      <c r="K50" s="3" t="s">
        <v>778</v>
      </c>
      <c r="L50" s="3">
        <v>0</v>
      </c>
      <c r="M50" s="3">
        <v>1</v>
      </c>
      <c r="N50" s="4">
        <v>754028</v>
      </c>
      <c r="O50" s="4">
        <v>188507</v>
      </c>
      <c r="P50" s="5">
        <f>FinWebAlloc24[[#This Row],[2025‒26
Final
Allocation
Amount]]-FinWebAlloc24[[#This Row],[1st Apportionment (25%)]]</f>
        <v>565521</v>
      </c>
    </row>
    <row r="51" spans="1:16" x14ac:dyDescent="0.2">
      <c r="A51" s="2" t="s">
        <v>164</v>
      </c>
      <c r="B51" s="2" t="s">
        <v>181</v>
      </c>
      <c r="C51" s="3" t="s">
        <v>166</v>
      </c>
      <c r="D51" s="3" t="s">
        <v>182</v>
      </c>
      <c r="E51" s="3" t="s">
        <v>24</v>
      </c>
      <c r="F51" s="3" t="s">
        <v>25</v>
      </c>
      <c r="G51" s="3" t="s">
        <v>182</v>
      </c>
      <c r="H51" s="12" t="s">
        <v>183</v>
      </c>
      <c r="I51" s="3" t="s">
        <v>30</v>
      </c>
      <c r="J51" s="3">
        <v>2</v>
      </c>
      <c r="K51" s="3" t="s">
        <v>777</v>
      </c>
      <c r="L51" s="3">
        <v>0</v>
      </c>
      <c r="M51" s="3">
        <v>0</v>
      </c>
      <c r="N51" s="4">
        <v>0</v>
      </c>
      <c r="O51" s="4">
        <v>0</v>
      </c>
      <c r="P51" s="5">
        <f>FinWebAlloc24[[#This Row],[2025‒26
Final
Allocation
Amount]]-FinWebAlloc24[[#This Row],[1st Apportionment (25%)]]</f>
        <v>0</v>
      </c>
    </row>
    <row r="52" spans="1:16" x14ac:dyDescent="0.2">
      <c r="A52" s="2" t="s">
        <v>164</v>
      </c>
      <c r="B52" s="2" t="s">
        <v>184</v>
      </c>
      <c r="C52" s="3" t="s">
        <v>166</v>
      </c>
      <c r="D52" s="3" t="s">
        <v>185</v>
      </c>
      <c r="E52" s="3" t="s">
        <v>24</v>
      </c>
      <c r="F52" s="3" t="s">
        <v>25</v>
      </c>
      <c r="G52" s="3" t="s">
        <v>185</v>
      </c>
      <c r="H52" s="12" t="s">
        <v>186</v>
      </c>
      <c r="I52" s="3" t="s">
        <v>30</v>
      </c>
      <c r="J52" s="3">
        <v>28</v>
      </c>
      <c r="K52" s="3" t="s">
        <v>778</v>
      </c>
      <c r="L52" s="3">
        <v>0</v>
      </c>
      <c r="M52" s="3">
        <v>28</v>
      </c>
      <c r="N52" s="4">
        <v>21112748</v>
      </c>
      <c r="O52" s="4">
        <v>5278187</v>
      </c>
      <c r="P52" s="5">
        <f>FinWebAlloc24[[#This Row],[2025‒26
Final
Allocation
Amount]]-FinWebAlloc24[[#This Row],[1st Apportionment (25%)]]</f>
        <v>15834561</v>
      </c>
    </row>
    <row r="53" spans="1:16" x14ac:dyDescent="0.2">
      <c r="A53" s="2" t="s">
        <v>164</v>
      </c>
      <c r="B53" s="2" t="s">
        <v>188</v>
      </c>
      <c r="C53" s="3" t="s">
        <v>166</v>
      </c>
      <c r="D53" s="3" t="s">
        <v>189</v>
      </c>
      <c r="E53" s="3" t="s">
        <v>24</v>
      </c>
      <c r="F53" s="3" t="s">
        <v>25</v>
      </c>
      <c r="G53" s="3" t="s">
        <v>189</v>
      </c>
      <c r="H53" s="12" t="s">
        <v>190</v>
      </c>
      <c r="I53" s="3" t="s">
        <v>30</v>
      </c>
      <c r="J53" s="3">
        <v>1</v>
      </c>
      <c r="K53" s="3" t="s">
        <v>778</v>
      </c>
      <c r="L53" s="3">
        <v>0</v>
      </c>
      <c r="M53" s="3">
        <v>1</v>
      </c>
      <c r="N53" s="4">
        <v>754028</v>
      </c>
      <c r="O53" s="4">
        <v>188507</v>
      </c>
      <c r="P53" s="5">
        <f>FinWebAlloc24[[#This Row],[2025‒26
Final
Allocation
Amount]]-FinWebAlloc24[[#This Row],[1st Apportionment (25%)]]</f>
        <v>565521</v>
      </c>
    </row>
    <row r="54" spans="1:16" x14ac:dyDescent="0.2">
      <c r="A54" s="2" t="s">
        <v>164</v>
      </c>
      <c r="B54" s="2" t="s">
        <v>191</v>
      </c>
      <c r="C54" s="3" t="s">
        <v>166</v>
      </c>
      <c r="D54" s="3" t="s">
        <v>192</v>
      </c>
      <c r="E54" s="3" t="s">
        <v>24</v>
      </c>
      <c r="F54" s="3" t="s">
        <v>25</v>
      </c>
      <c r="G54" s="3" t="s">
        <v>192</v>
      </c>
      <c r="H54" s="12" t="s">
        <v>193</v>
      </c>
      <c r="I54" s="3" t="s">
        <v>30</v>
      </c>
      <c r="J54" s="3">
        <v>1</v>
      </c>
      <c r="K54" s="3" t="s">
        <v>778</v>
      </c>
      <c r="L54" s="3">
        <v>0</v>
      </c>
      <c r="M54" s="3">
        <v>1</v>
      </c>
      <c r="N54" s="4">
        <v>754028</v>
      </c>
      <c r="O54" s="4">
        <v>188507</v>
      </c>
      <c r="P54" s="5">
        <f>FinWebAlloc24[[#This Row],[2025‒26
Final
Allocation
Amount]]-FinWebAlloc24[[#This Row],[1st Apportionment (25%)]]</f>
        <v>565521</v>
      </c>
    </row>
    <row r="55" spans="1:16" x14ac:dyDescent="0.2">
      <c r="A55" s="2" t="s">
        <v>164</v>
      </c>
      <c r="B55" s="2" t="s">
        <v>194</v>
      </c>
      <c r="C55" s="3" t="s">
        <v>166</v>
      </c>
      <c r="D55" s="3" t="s">
        <v>195</v>
      </c>
      <c r="E55" s="3" t="s">
        <v>24</v>
      </c>
      <c r="F55" s="3" t="s">
        <v>25</v>
      </c>
      <c r="G55" s="3" t="s">
        <v>195</v>
      </c>
      <c r="H55" s="12" t="s">
        <v>196</v>
      </c>
      <c r="I55" s="3" t="s">
        <v>30</v>
      </c>
      <c r="J55" s="3">
        <v>1</v>
      </c>
      <c r="K55" s="3" t="s">
        <v>778</v>
      </c>
      <c r="L55" s="3">
        <v>0</v>
      </c>
      <c r="M55" s="3">
        <v>1</v>
      </c>
      <c r="N55" s="4">
        <v>754028</v>
      </c>
      <c r="O55" s="4">
        <v>188507</v>
      </c>
      <c r="P55" s="5">
        <f>FinWebAlloc24[[#This Row],[2025‒26
Final
Allocation
Amount]]-FinWebAlloc24[[#This Row],[1st Apportionment (25%)]]</f>
        <v>565521</v>
      </c>
    </row>
    <row r="56" spans="1:16" x14ac:dyDescent="0.2">
      <c r="A56" s="2" t="s">
        <v>164</v>
      </c>
      <c r="B56" s="2" t="s">
        <v>197</v>
      </c>
      <c r="C56" s="3" t="s">
        <v>166</v>
      </c>
      <c r="D56" s="3" t="s">
        <v>198</v>
      </c>
      <c r="E56" s="3" t="s">
        <v>199</v>
      </c>
      <c r="F56" s="3" t="s">
        <v>200</v>
      </c>
      <c r="G56" s="3" t="s">
        <v>201</v>
      </c>
      <c r="H56" s="12" t="s">
        <v>202</v>
      </c>
      <c r="I56" s="3" t="s">
        <v>38</v>
      </c>
      <c r="J56" s="3">
        <v>1</v>
      </c>
      <c r="K56" s="3" t="s">
        <v>777</v>
      </c>
      <c r="L56" s="3">
        <v>0</v>
      </c>
      <c r="M56" s="3">
        <v>0</v>
      </c>
      <c r="N56" s="4">
        <v>0</v>
      </c>
      <c r="O56" s="4">
        <v>0</v>
      </c>
      <c r="P56" s="5">
        <f>FinWebAlloc24[[#This Row],[2025‒26
Final
Allocation
Amount]]-FinWebAlloc24[[#This Row],[1st Apportionment (25%)]]</f>
        <v>0</v>
      </c>
    </row>
    <row r="57" spans="1:16" x14ac:dyDescent="0.2">
      <c r="A57" s="2" t="s">
        <v>164</v>
      </c>
      <c r="B57" s="2" t="s">
        <v>203</v>
      </c>
      <c r="C57" s="3" t="s">
        <v>166</v>
      </c>
      <c r="D57" s="3" t="s">
        <v>204</v>
      </c>
      <c r="E57" s="3" t="s">
        <v>205</v>
      </c>
      <c r="F57" s="3" t="s">
        <v>206</v>
      </c>
      <c r="G57" s="3" t="s">
        <v>207</v>
      </c>
      <c r="H57" s="12" t="s">
        <v>208</v>
      </c>
      <c r="I57" s="3" t="s">
        <v>38</v>
      </c>
      <c r="J57" s="3">
        <v>1</v>
      </c>
      <c r="K57" s="3" t="s">
        <v>777</v>
      </c>
      <c r="L57" s="3">
        <v>0</v>
      </c>
      <c r="M57" s="3">
        <v>0</v>
      </c>
      <c r="N57" s="4">
        <v>0</v>
      </c>
      <c r="O57" s="4">
        <v>0</v>
      </c>
      <c r="P57" s="5">
        <f>FinWebAlloc24[[#This Row],[2025‒26
Final
Allocation
Amount]]-FinWebAlloc24[[#This Row],[1st Apportionment (25%)]]</f>
        <v>0</v>
      </c>
    </row>
    <row r="58" spans="1:16" x14ac:dyDescent="0.2">
      <c r="A58" s="2" t="s">
        <v>164</v>
      </c>
      <c r="B58" s="2" t="s">
        <v>209</v>
      </c>
      <c r="C58" s="3" t="s">
        <v>166</v>
      </c>
      <c r="D58" s="3" t="s">
        <v>210</v>
      </c>
      <c r="E58" s="3" t="s">
        <v>211</v>
      </c>
      <c r="F58" s="3" t="s">
        <v>212</v>
      </c>
      <c r="G58" s="3" t="s">
        <v>213</v>
      </c>
      <c r="H58" s="12" t="s">
        <v>214</v>
      </c>
      <c r="I58" s="3" t="s">
        <v>38</v>
      </c>
      <c r="J58" s="3">
        <v>1</v>
      </c>
      <c r="K58" s="3" t="s">
        <v>777</v>
      </c>
      <c r="L58" s="3">
        <v>0</v>
      </c>
      <c r="M58" s="3">
        <v>0</v>
      </c>
      <c r="N58" s="4">
        <v>0</v>
      </c>
      <c r="O58" s="4">
        <v>0</v>
      </c>
      <c r="P58" s="5">
        <f>FinWebAlloc24[[#This Row],[2025‒26
Final
Allocation
Amount]]-FinWebAlloc24[[#This Row],[1st Apportionment (25%)]]</f>
        <v>0</v>
      </c>
    </row>
    <row r="59" spans="1:16" x14ac:dyDescent="0.2">
      <c r="A59" s="2" t="s">
        <v>164</v>
      </c>
      <c r="B59" s="2" t="s">
        <v>215</v>
      </c>
      <c r="C59" s="3" t="s">
        <v>166</v>
      </c>
      <c r="D59" s="3" t="s">
        <v>170</v>
      </c>
      <c r="E59" s="3" t="s">
        <v>216</v>
      </c>
      <c r="F59" s="3" t="s">
        <v>217</v>
      </c>
      <c r="G59" s="3" t="s">
        <v>218</v>
      </c>
      <c r="H59" s="12" t="s">
        <v>219</v>
      </c>
      <c r="I59" s="3" t="s">
        <v>38</v>
      </c>
      <c r="J59" s="3">
        <v>1</v>
      </c>
      <c r="K59" s="3" t="s">
        <v>777</v>
      </c>
      <c r="L59" s="3">
        <v>0</v>
      </c>
      <c r="M59" s="3">
        <v>0</v>
      </c>
      <c r="N59" s="4">
        <v>0</v>
      </c>
      <c r="O59" s="4">
        <v>0</v>
      </c>
      <c r="P59" s="5">
        <f>FinWebAlloc24[[#This Row],[2025‒26
Final
Allocation
Amount]]-FinWebAlloc24[[#This Row],[1st Apportionment (25%)]]</f>
        <v>0</v>
      </c>
    </row>
    <row r="60" spans="1:16" x14ac:dyDescent="0.2">
      <c r="A60" s="2" t="s">
        <v>164</v>
      </c>
      <c r="B60" s="2" t="s">
        <v>220</v>
      </c>
      <c r="C60" s="3" t="s">
        <v>166</v>
      </c>
      <c r="D60" s="3" t="s">
        <v>187</v>
      </c>
      <c r="E60" s="3" t="s">
        <v>221</v>
      </c>
      <c r="F60" s="3" t="s">
        <v>222</v>
      </c>
      <c r="G60" s="3" t="s">
        <v>223</v>
      </c>
      <c r="H60" s="12" t="s">
        <v>224</v>
      </c>
      <c r="I60" s="3" t="s">
        <v>38</v>
      </c>
      <c r="J60" s="3">
        <v>1</v>
      </c>
      <c r="K60" s="3" t="s">
        <v>777</v>
      </c>
      <c r="L60" s="3">
        <v>0</v>
      </c>
      <c r="M60" s="3">
        <v>0</v>
      </c>
      <c r="N60" s="4">
        <v>0</v>
      </c>
      <c r="O60" s="4">
        <v>0</v>
      </c>
      <c r="P60" s="5">
        <f>FinWebAlloc24[[#This Row],[2025‒26
Final
Allocation
Amount]]-FinWebAlloc24[[#This Row],[1st Apportionment (25%)]]</f>
        <v>0</v>
      </c>
    </row>
    <row r="61" spans="1:16" x14ac:dyDescent="0.2">
      <c r="A61" s="2" t="s">
        <v>164</v>
      </c>
      <c r="B61" s="2" t="s">
        <v>225</v>
      </c>
      <c r="C61" s="3" t="s">
        <v>166</v>
      </c>
      <c r="D61" s="3" t="s">
        <v>204</v>
      </c>
      <c r="E61" s="3" t="s">
        <v>226</v>
      </c>
      <c r="F61" s="3" t="s">
        <v>227</v>
      </c>
      <c r="G61" s="3" t="s">
        <v>228</v>
      </c>
      <c r="H61" s="12" t="s">
        <v>229</v>
      </c>
      <c r="I61" s="3" t="s">
        <v>38</v>
      </c>
      <c r="J61" s="3">
        <v>1</v>
      </c>
      <c r="K61" s="3" t="s">
        <v>777</v>
      </c>
      <c r="L61" s="3">
        <v>0</v>
      </c>
      <c r="M61" s="3">
        <v>0</v>
      </c>
      <c r="N61" s="4">
        <v>0</v>
      </c>
      <c r="O61" s="4">
        <v>0</v>
      </c>
      <c r="P61" s="5">
        <f>FinWebAlloc24[[#This Row],[2025‒26
Final
Allocation
Amount]]-FinWebAlloc24[[#This Row],[1st Apportionment (25%)]]</f>
        <v>0</v>
      </c>
    </row>
    <row r="62" spans="1:16" x14ac:dyDescent="0.2">
      <c r="A62" s="2" t="s">
        <v>164</v>
      </c>
      <c r="B62" s="2" t="s">
        <v>230</v>
      </c>
      <c r="C62" s="3" t="s">
        <v>166</v>
      </c>
      <c r="D62" s="3" t="s">
        <v>189</v>
      </c>
      <c r="E62" s="3" t="s">
        <v>231</v>
      </c>
      <c r="F62" s="3" t="s">
        <v>232</v>
      </c>
      <c r="G62" s="3" t="s">
        <v>233</v>
      </c>
      <c r="H62" s="12" t="s">
        <v>234</v>
      </c>
      <c r="I62" s="3" t="s">
        <v>38</v>
      </c>
      <c r="J62" s="3">
        <v>1</v>
      </c>
      <c r="K62" s="3" t="s">
        <v>778</v>
      </c>
      <c r="L62" s="3">
        <v>0</v>
      </c>
      <c r="M62" s="3">
        <v>1</v>
      </c>
      <c r="N62" s="4">
        <v>754028</v>
      </c>
      <c r="O62" s="4">
        <v>188507</v>
      </c>
      <c r="P62" s="5">
        <f>FinWebAlloc24[[#This Row],[2025‒26
Final
Allocation
Amount]]-FinWebAlloc24[[#This Row],[1st Apportionment (25%)]]</f>
        <v>565521</v>
      </c>
    </row>
    <row r="63" spans="1:16" x14ac:dyDescent="0.2">
      <c r="A63" s="2" t="s">
        <v>164</v>
      </c>
      <c r="B63" s="2" t="s">
        <v>235</v>
      </c>
      <c r="C63" s="3" t="s">
        <v>166</v>
      </c>
      <c r="D63" s="3" t="s">
        <v>236</v>
      </c>
      <c r="E63" s="3" t="s">
        <v>237</v>
      </c>
      <c r="F63" s="3" t="s">
        <v>238</v>
      </c>
      <c r="G63" s="3" t="s">
        <v>239</v>
      </c>
      <c r="H63" s="12" t="s">
        <v>240</v>
      </c>
      <c r="I63" s="3" t="s">
        <v>38</v>
      </c>
      <c r="J63" s="3">
        <v>1</v>
      </c>
      <c r="K63" s="3" t="s">
        <v>777</v>
      </c>
      <c r="L63" s="3">
        <v>0</v>
      </c>
      <c r="M63" s="3">
        <v>0</v>
      </c>
      <c r="N63" s="4">
        <v>0</v>
      </c>
      <c r="O63" s="4">
        <v>0</v>
      </c>
      <c r="P63" s="5">
        <f>FinWebAlloc24[[#This Row],[2025‒26
Final
Allocation
Amount]]-FinWebAlloc24[[#This Row],[1st Apportionment (25%)]]</f>
        <v>0</v>
      </c>
    </row>
    <row r="64" spans="1:16" x14ac:dyDescent="0.2">
      <c r="A64" s="2" t="s">
        <v>164</v>
      </c>
      <c r="B64" s="2" t="s">
        <v>241</v>
      </c>
      <c r="C64" s="3" t="s">
        <v>166</v>
      </c>
      <c r="D64" s="3" t="s">
        <v>242</v>
      </c>
      <c r="E64" s="3" t="s">
        <v>243</v>
      </c>
      <c r="F64" s="3" t="s">
        <v>244</v>
      </c>
      <c r="G64" s="3" t="s">
        <v>245</v>
      </c>
      <c r="H64" s="12" t="s">
        <v>246</v>
      </c>
      <c r="I64" s="3" t="s">
        <v>38</v>
      </c>
      <c r="J64" s="3">
        <v>1</v>
      </c>
      <c r="K64" s="3" t="s">
        <v>778</v>
      </c>
      <c r="L64" s="3">
        <v>0</v>
      </c>
      <c r="M64" s="3">
        <v>1</v>
      </c>
      <c r="N64" s="4">
        <v>754028</v>
      </c>
      <c r="O64" s="4">
        <v>188507</v>
      </c>
      <c r="P64" s="5">
        <f>FinWebAlloc24[[#This Row],[2025‒26
Final
Allocation
Amount]]-FinWebAlloc24[[#This Row],[1st Apportionment (25%)]]</f>
        <v>565521</v>
      </c>
    </row>
    <row r="65" spans="1:16" x14ac:dyDescent="0.2">
      <c r="A65" s="2" t="s">
        <v>164</v>
      </c>
      <c r="B65" s="2" t="s">
        <v>247</v>
      </c>
      <c r="C65" s="3" t="s">
        <v>166</v>
      </c>
      <c r="D65" s="3" t="s">
        <v>242</v>
      </c>
      <c r="E65" s="3" t="s">
        <v>248</v>
      </c>
      <c r="F65" s="3" t="s">
        <v>249</v>
      </c>
      <c r="G65" s="3" t="s">
        <v>250</v>
      </c>
      <c r="H65" s="12" t="s">
        <v>251</v>
      </c>
      <c r="I65" s="3" t="s">
        <v>38</v>
      </c>
      <c r="J65" s="3">
        <v>1</v>
      </c>
      <c r="K65" s="3" t="s">
        <v>778</v>
      </c>
      <c r="L65" s="3">
        <v>0</v>
      </c>
      <c r="M65" s="3">
        <v>1</v>
      </c>
      <c r="N65" s="4">
        <v>754028</v>
      </c>
      <c r="O65" s="4">
        <v>188507</v>
      </c>
      <c r="P65" s="5">
        <f>FinWebAlloc24[[#This Row],[2025‒26
Final
Allocation
Amount]]-FinWebAlloc24[[#This Row],[1st Apportionment (25%)]]</f>
        <v>565521</v>
      </c>
    </row>
    <row r="66" spans="1:16" x14ac:dyDescent="0.2">
      <c r="A66" s="2" t="s">
        <v>164</v>
      </c>
      <c r="B66" s="2" t="s">
        <v>252</v>
      </c>
      <c r="C66" s="3" t="s">
        <v>166</v>
      </c>
      <c r="D66" s="3" t="s">
        <v>253</v>
      </c>
      <c r="E66" s="3" t="s">
        <v>254</v>
      </c>
      <c r="F66" s="3" t="s">
        <v>255</v>
      </c>
      <c r="G66" s="3" t="s">
        <v>256</v>
      </c>
      <c r="H66" s="12" t="s">
        <v>257</v>
      </c>
      <c r="I66" s="3" t="s">
        <v>38</v>
      </c>
      <c r="J66" s="3">
        <v>1</v>
      </c>
      <c r="K66" s="3" t="s">
        <v>777</v>
      </c>
      <c r="L66" s="3">
        <v>0</v>
      </c>
      <c r="M66" s="3">
        <v>0</v>
      </c>
      <c r="N66" s="4">
        <v>0</v>
      </c>
      <c r="O66" s="4">
        <v>0</v>
      </c>
      <c r="P66" s="5">
        <f>FinWebAlloc24[[#This Row],[2025‒26
Final
Allocation
Amount]]-FinWebAlloc24[[#This Row],[1st Apportionment (25%)]]</f>
        <v>0</v>
      </c>
    </row>
    <row r="67" spans="1:16" x14ac:dyDescent="0.2">
      <c r="A67" s="2" t="s">
        <v>164</v>
      </c>
      <c r="B67" s="2" t="s">
        <v>258</v>
      </c>
      <c r="C67" s="3" t="s">
        <v>166</v>
      </c>
      <c r="D67" s="3" t="s">
        <v>236</v>
      </c>
      <c r="E67" s="3" t="s">
        <v>259</v>
      </c>
      <c r="F67" s="3" t="s">
        <v>260</v>
      </c>
      <c r="G67" s="3" t="s">
        <v>261</v>
      </c>
      <c r="H67" s="12" t="s">
        <v>262</v>
      </c>
      <c r="I67" s="3" t="s">
        <v>38</v>
      </c>
      <c r="J67" s="3">
        <v>1</v>
      </c>
      <c r="K67" s="3" t="s">
        <v>778</v>
      </c>
      <c r="L67" s="3">
        <v>0</v>
      </c>
      <c r="M67" s="3">
        <v>1</v>
      </c>
      <c r="N67" s="4">
        <v>754028</v>
      </c>
      <c r="O67" s="4">
        <v>188507</v>
      </c>
      <c r="P67" s="5">
        <f>FinWebAlloc24[[#This Row],[2025‒26
Final
Allocation
Amount]]-FinWebAlloc24[[#This Row],[1st Apportionment (25%)]]</f>
        <v>565521</v>
      </c>
    </row>
    <row r="68" spans="1:16" x14ac:dyDescent="0.2">
      <c r="A68" s="2" t="s">
        <v>164</v>
      </c>
      <c r="B68" s="2" t="s">
        <v>263</v>
      </c>
      <c r="C68" s="3" t="s">
        <v>166</v>
      </c>
      <c r="D68" s="3" t="s">
        <v>236</v>
      </c>
      <c r="E68" s="3" t="s">
        <v>264</v>
      </c>
      <c r="F68" s="3" t="s">
        <v>265</v>
      </c>
      <c r="G68" s="3" t="s">
        <v>266</v>
      </c>
      <c r="H68" s="12" t="s">
        <v>267</v>
      </c>
      <c r="I68" s="3" t="s">
        <v>38</v>
      </c>
      <c r="J68" s="3">
        <v>1</v>
      </c>
      <c r="K68" s="3" t="s">
        <v>777</v>
      </c>
      <c r="L68" s="3">
        <v>0</v>
      </c>
      <c r="M68" s="3">
        <v>0</v>
      </c>
      <c r="N68" s="4">
        <v>0</v>
      </c>
      <c r="O68" s="4">
        <v>0</v>
      </c>
      <c r="P68" s="5">
        <f>FinWebAlloc24[[#This Row],[2025‒26
Final
Allocation
Amount]]-FinWebAlloc24[[#This Row],[1st Apportionment (25%)]]</f>
        <v>0</v>
      </c>
    </row>
    <row r="69" spans="1:16" x14ac:dyDescent="0.2">
      <c r="A69" s="2" t="s">
        <v>164</v>
      </c>
      <c r="B69" s="2" t="s">
        <v>268</v>
      </c>
      <c r="C69" s="3" t="s">
        <v>166</v>
      </c>
      <c r="D69" s="3" t="s">
        <v>185</v>
      </c>
      <c r="E69" s="3" t="s">
        <v>269</v>
      </c>
      <c r="F69" s="3" t="s">
        <v>270</v>
      </c>
      <c r="G69" s="3" t="s">
        <v>271</v>
      </c>
      <c r="H69" s="12" t="s">
        <v>272</v>
      </c>
      <c r="I69" s="3" t="s">
        <v>38</v>
      </c>
      <c r="J69" s="3">
        <v>1</v>
      </c>
      <c r="K69" s="3" t="s">
        <v>778</v>
      </c>
      <c r="L69" s="3">
        <v>0</v>
      </c>
      <c r="M69" s="3">
        <v>1</v>
      </c>
      <c r="N69" s="4">
        <v>754028</v>
      </c>
      <c r="O69" s="4">
        <v>188507</v>
      </c>
      <c r="P69" s="5">
        <f>FinWebAlloc24[[#This Row],[2025‒26
Final
Allocation
Amount]]-FinWebAlloc24[[#This Row],[1st Apportionment (25%)]]</f>
        <v>565521</v>
      </c>
    </row>
    <row r="70" spans="1:16" x14ac:dyDescent="0.2">
      <c r="A70" s="2" t="s">
        <v>164</v>
      </c>
      <c r="B70" s="2" t="s">
        <v>273</v>
      </c>
      <c r="C70" s="3" t="s">
        <v>166</v>
      </c>
      <c r="D70" s="3" t="s">
        <v>236</v>
      </c>
      <c r="E70" s="3" t="s">
        <v>274</v>
      </c>
      <c r="F70" s="3" t="s">
        <v>275</v>
      </c>
      <c r="G70" s="3" t="s">
        <v>276</v>
      </c>
      <c r="H70" s="12" t="s">
        <v>277</v>
      </c>
      <c r="I70" s="3" t="s">
        <v>38</v>
      </c>
      <c r="J70" s="3">
        <v>1</v>
      </c>
      <c r="K70" s="3" t="s">
        <v>777</v>
      </c>
      <c r="L70" s="3">
        <v>0</v>
      </c>
      <c r="M70" s="3">
        <v>0</v>
      </c>
      <c r="N70" s="4">
        <v>0</v>
      </c>
      <c r="O70" s="4">
        <v>0</v>
      </c>
      <c r="P70" s="5">
        <f>FinWebAlloc24[[#This Row],[2025‒26
Final
Allocation
Amount]]-FinWebAlloc24[[#This Row],[1st Apportionment (25%)]]</f>
        <v>0</v>
      </c>
    </row>
    <row r="71" spans="1:16" x14ac:dyDescent="0.2">
      <c r="A71" s="2" t="s">
        <v>164</v>
      </c>
      <c r="B71" s="2" t="s">
        <v>278</v>
      </c>
      <c r="C71" s="3" t="s">
        <v>166</v>
      </c>
      <c r="D71" s="3" t="s">
        <v>167</v>
      </c>
      <c r="E71" s="3" t="s">
        <v>279</v>
      </c>
      <c r="F71" s="3" t="s">
        <v>280</v>
      </c>
      <c r="G71" s="3" t="s">
        <v>281</v>
      </c>
      <c r="H71" s="12" t="s">
        <v>282</v>
      </c>
      <c r="I71" s="3" t="s">
        <v>38</v>
      </c>
      <c r="J71" s="3">
        <v>1</v>
      </c>
      <c r="K71" s="3" t="s">
        <v>778</v>
      </c>
      <c r="L71" s="3">
        <v>0</v>
      </c>
      <c r="M71" s="3">
        <v>1</v>
      </c>
      <c r="N71" s="4">
        <v>754028</v>
      </c>
      <c r="O71" s="4">
        <v>188507</v>
      </c>
      <c r="P71" s="5">
        <f>FinWebAlloc24[[#This Row],[2025‒26
Final
Allocation
Amount]]-FinWebAlloc24[[#This Row],[1st Apportionment (25%)]]</f>
        <v>565521</v>
      </c>
    </row>
    <row r="72" spans="1:16" x14ac:dyDescent="0.2">
      <c r="A72" s="2" t="s">
        <v>164</v>
      </c>
      <c r="B72" s="2" t="s">
        <v>283</v>
      </c>
      <c r="C72" s="3" t="s">
        <v>166</v>
      </c>
      <c r="D72" s="3" t="s">
        <v>253</v>
      </c>
      <c r="E72" s="3" t="s">
        <v>284</v>
      </c>
      <c r="F72" s="3" t="s">
        <v>285</v>
      </c>
      <c r="G72" s="3" t="s">
        <v>286</v>
      </c>
      <c r="H72" s="12" t="s">
        <v>287</v>
      </c>
      <c r="I72" s="3" t="s">
        <v>38</v>
      </c>
      <c r="J72" s="3">
        <v>1</v>
      </c>
      <c r="K72" s="3" t="s">
        <v>778</v>
      </c>
      <c r="L72" s="3">
        <v>0</v>
      </c>
      <c r="M72" s="3">
        <v>1</v>
      </c>
      <c r="N72" s="4">
        <v>754028</v>
      </c>
      <c r="O72" s="4">
        <v>188507</v>
      </c>
      <c r="P72" s="5">
        <f>FinWebAlloc24[[#This Row],[2025‒26
Final
Allocation
Amount]]-FinWebAlloc24[[#This Row],[1st Apportionment (25%)]]</f>
        <v>565521</v>
      </c>
    </row>
    <row r="73" spans="1:16" x14ac:dyDescent="0.2">
      <c r="A73" s="2" t="s">
        <v>288</v>
      </c>
      <c r="B73" s="2" t="s">
        <v>289</v>
      </c>
      <c r="C73" s="3" t="s">
        <v>290</v>
      </c>
      <c r="D73" s="3" t="s">
        <v>291</v>
      </c>
      <c r="E73" s="3" t="s">
        <v>24</v>
      </c>
      <c r="F73" s="3" t="s">
        <v>25</v>
      </c>
      <c r="G73" s="3" t="s">
        <v>291</v>
      </c>
      <c r="H73" s="12" t="s">
        <v>292</v>
      </c>
      <c r="I73" s="3" t="s">
        <v>30</v>
      </c>
      <c r="J73" s="3">
        <v>1</v>
      </c>
      <c r="K73" s="3" t="s">
        <v>778</v>
      </c>
      <c r="L73" s="3">
        <v>0</v>
      </c>
      <c r="M73" s="3">
        <v>1</v>
      </c>
      <c r="N73" s="4">
        <v>754028</v>
      </c>
      <c r="O73" s="4">
        <v>188507</v>
      </c>
      <c r="P73" s="5">
        <f>FinWebAlloc24[[#This Row],[2025‒26
Final
Allocation
Amount]]-FinWebAlloc24[[#This Row],[1st Apportionment (25%)]]</f>
        <v>565521</v>
      </c>
    </row>
    <row r="74" spans="1:16" x14ac:dyDescent="0.2">
      <c r="A74" s="2" t="s">
        <v>288</v>
      </c>
      <c r="B74" s="2" t="s">
        <v>293</v>
      </c>
      <c r="C74" s="3" t="s">
        <v>290</v>
      </c>
      <c r="D74" s="3" t="s">
        <v>294</v>
      </c>
      <c r="E74" s="3" t="s">
        <v>24</v>
      </c>
      <c r="F74" s="3" t="s">
        <v>25</v>
      </c>
      <c r="G74" s="3" t="s">
        <v>294</v>
      </c>
      <c r="H74" s="12" t="s">
        <v>295</v>
      </c>
      <c r="I74" s="3" t="s">
        <v>30</v>
      </c>
      <c r="J74" s="3">
        <v>1</v>
      </c>
      <c r="K74" s="3" t="s">
        <v>778</v>
      </c>
      <c r="L74" s="3">
        <v>0</v>
      </c>
      <c r="M74" s="3">
        <v>1</v>
      </c>
      <c r="N74" s="4">
        <v>754028</v>
      </c>
      <c r="O74" s="4">
        <v>188507</v>
      </c>
      <c r="P74" s="5">
        <f>FinWebAlloc24[[#This Row],[2025‒26
Final
Allocation
Amount]]-FinWebAlloc24[[#This Row],[1st Apportionment (25%)]]</f>
        <v>565521</v>
      </c>
    </row>
    <row r="75" spans="1:16" x14ac:dyDescent="0.2">
      <c r="A75" s="2" t="s">
        <v>296</v>
      </c>
      <c r="B75" s="2" t="s">
        <v>297</v>
      </c>
      <c r="C75" s="3" t="s">
        <v>298</v>
      </c>
      <c r="D75" s="3" t="s">
        <v>299</v>
      </c>
      <c r="E75" s="3" t="s">
        <v>24</v>
      </c>
      <c r="F75" s="3" t="s">
        <v>25</v>
      </c>
      <c r="G75" s="3" t="s">
        <v>299</v>
      </c>
      <c r="H75" s="12" t="s">
        <v>300</v>
      </c>
      <c r="I75" s="3" t="s">
        <v>30</v>
      </c>
      <c r="J75" s="3">
        <v>1</v>
      </c>
      <c r="K75" s="3" t="s">
        <v>778</v>
      </c>
      <c r="L75" s="3">
        <v>0</v>
      </c>
      <c r="M75" s="3">
        <v>1</v>
      </c>
      <c r="N75" s="4">
        <v>754028</v>
      </c>
      <c r="O75" s="4">
        <v>188507</v>
      </c>
      <c r="P75" s="5">
        <f>FinWebAlloc24[[#This Row],[2025‒26
Final
Allocation
Amount]]-FinWebAlloc24[[#This Row],[1st Apportionment (25%)]]</f>
        <v>565521</v>
      </c>
    </row>
    <row r="76" spans="1:16" x14ac:dyDescent="0.2">
      <c r="A76" s="2" t="s">
        <v>301</v>
      </c>
      <c r="B76" s="2" t="s">
        <v>302</v>
      </c>
      <c r="C76" s="3" t="s">
        <v>303</v>
      </c>
      <c r="D76" s="3" t="s">
        <v>304</v>
      </c>
      <c r="E76" s="3" t="s">
        <v>24</v>
      </c>
      <c r="F76" s="3" t="s">
        <v>25</v>
      </c>
      <c r="G76" s="3" t="s">
        <v>304</v>
      </c>
      <c r="H76" s="12" t="s">
        <v>305</v>
      </c>
      <c r="I76" s="3" t="s">
        <v>30</v>
      </c>
      <c r="J76" s="3">
        <v>1</v>
      </c>
      <c r="K76" s="3" t="s">
        <v>778</v>
      </c>
      <c r="L76" s="3">
        <v>0</v>
      </c>
      <c r="M76" s="3">
        <v>1</v>
      </c>
      <c r="N76" s="4">
        <v>754028</v>
      </c>
      <c r="O76" s="4">
        <v>188507</v>
      </c>
      <c r="P76" s="5">
        <f>FinWebAlloc24[[#This Row],[2025‒26
Final
Allocation
Amount]]-FinWebAlloc24[[#This Row],[1st Apportionment (25%)]]</f>
        <v>565521</v>
      </c>
    </row>
    <row r="77" spans="1:16" x14ac:dyDescent="0.2">
      <c r="A77" s="2" t="s">
        <v>306</v>
      </c>
      <c r="B77" s="2" t="s">
        <v>307</v>
      </c>
      <c r="C77" s="3" t="s">
        <v>308</v>
      </c>
      <c r="D77" s="3" t="s">
        <v>309</v>
      </c>
      <c r="E77" s="3" t="s">
        <v>24</v>
      </c>
      <c r="F77" s="3" t="s">
        <v>25</v>
      </c>
      <c r="G77" s="3" t="s">
        <v>309</v>
      </c>
      <c r="H77" s="12" t="s">
        <v>310</v>
      </c>
      <c r="I77" s="3" t="s">
        <v>26</v>
      </c>
      <c r="J77" s="3">
        <v>3</v>
      </c>
      <c r="K77" s="3" t="s">
        <v>778</v>
      </c>
      <c r="L77" s="3">
        <v>0</v>
      </c>
      <c r="M77" s="3">
        <v>3</v>
      </c>
      <c r="N77" s="4">
        <v>2262083</v>
      </c>
      <c r="O77" s="4">
        <v>565521</v>
      </c>
      <c r="P77" s="5">
        <f>FinWebAlloc24[[#This Row],[2025‒26
Final
Allocation
Amount]]-FinWebAlloc24[[#This Row],[1st Apportionment (25%)]]</f>
        <v>1696562</v>
      </c>
    </row>
    <row r="78" spans="1:16" x14ac:dyDescent="0.2">
      <c r="A78" s="2" t="s">
        <v>311</v>
      </c>
      <c r="B78" s="2" t="s">
        <v>312</v>
      </c>
      <c r="C78" s="3" t="s">
        <v>313</v>
      </c>
      <c r="D78" s="3" t="s">
        <v>314</v>
      </c>
      <c r="E78" s="3" t="s">
        <v>24</v>
      </c>
      <c r="F78" s="3" t="s">
        <v>25</v>
      </c>
      <c r="G78" s="3" t="s">
        <v>314</v>
      </c>
      <c r="H78" s="12" t="s">
        <v>315</v>
      </c>
      <c r="I78" s="3" t="s">
        <v>26</v>
      </c>
      <c r="J78" s="3">
        <v>1</v>
      </c>
      <c r="K78" s="3" t="s">
        <v>778</v>
      </c>
      <c r="L78" s="3">
        <v>0</v>
      </c>
      <c r="M78" s="3">
        <v>1</v>
      </c>
      <c r="N78" s="4">
        <v>754028</v>
      </c>
      <c r="O78" s="4">
        <v>188507</v>
      </c>
      <c r="P78" s="5">
        <f>FinWebAlloc24[[#This Row],[2025‒26
Final
Allocation
Amount]]-FinWebAlloc24[[#This Row],[1st Apportionment (25%)]]</f>
        <v>565521</v>
      </c>
    </row>
    <row r="79" spans="1:16" x14ac:dyDescent="0.2">
      <c r="A79" s="2" t="s">
        <v>311</v>
      </c>
      <c r="B79" s="2" t="s">
        <v>316</v>
      </c>
      <c r="C79" s="3" t="s">
        <v>313</v>
      </c>
      <c r="D79" s="3" t="s">
        <v>317</v>
      </c>
      <c r="E79" s="3" t="s">
        <v>24</v>
      </c>
      <c r="F79" s="3" t="s">
        <v>25</v>
      </c>
      <c r="G79" s="3" t="s">
        <v>317</v>
      </c>
      <c r="H79" s="12" t="s">
        <v>318</v>
      </c>
      <c r="I79" s="3" t="s">
        <v>30</v>
      </c>
      <c r="J79" s="3">
        <v>1</v>
      </c>
      <c r="K79" s="3" t="s">
        <v>778</v>
      </c>
      <c r="L79" s="3">
        <v>0</v>
      </c>
      <c r="M79" s="3">
        <v>1</v>
      </c>
      <c r="N79" s="4">
        <v>754028</v>
      </c>
      <c r="O79" s="4">
        <v>188507</v>
      </c>
      <c r="P79" s="5">
        <f>FinWebAlloc24[[#This Row],[2025‒26
Final
Allocation
Amount]]-FinWebAlloc24[[#This Row],[1st Apportionment (25%)]]</f>
        <v>565521</v>
      </c>
    </row>
    <row r="80" spans="1:16" x14ac:dyDescent="0.2">
      <c r="A80" s="2" t="s">
        <v>319</v>
      </c>
      <c r="B80" s="2" t="s">
        <v>320</v>
      </c>
      <c r="C80" s="3" t="s">
        <v>321</v>
      </c>
      <c r="D80" s="3" t="s">
        <v>322</v>
      </c>
      <c r="E80" s="3" t="s">
        <v>24</v>
      </c>
      <c r="F80" s="3" t="s">
        <v>25</v>
      </c>
      <c r="G80" s="3" t="s">
        <v>322</v>
      </c>
      <c r="H80" s="12" t="s">
        <v>323</v>
      </c>
      <c r="I80" s="3" t="s">
        <v>26</v>
      </c>
      <c r="J80" s="3">
        <v>1</v>
      </c>
      <c r="K80" s="3" t="s">
        <v>778</v>
      </c>
      <c r="L80" s="3">
        <v>0</v>
      </c>
      <c r="M80" s="3">
        <v>1</v>
      </c>
      <c r="N80" s="4">
        <v>754028</v>
      </c>
      <c r="O80" s="4">
        <v>188507</v>
      </c>
      <c r="P80" s="5">
        <f>FinWebAlloc24[[#This Row],[2025‒26
Final
Allocation
Amount]]-FinWebAlloc24[[#This Row],[1st Apportionment (25%)]]</f>
        <v>565521</v>
      </c>
    </row>
    <row r="81" spans="1:16" x14ac:dyDescent="0.2">
      <c r="A81" s="2" t="s">
        <v>324</v>
      </c>
      <c r="B81" s="2" t="s">
        <v>325</v>
      </c>
      <c r="C81" s="3" t="s">
        <v>326</v>
      </c>
      <c r="D81" s="3" t="s">
        <v>327</v>
      </c>
      <c r="E81" s="3" t="s">
        <v>24</v>
      </c>
      <c r="F81" s="3" t="s">
        <v>25</v>
      </c>
      <c r="G81" s="3" t="s">
        <v>327</v>
      </c>
      <c r="H81" s="12" t="s">
        <v>328</v>
      </c>
      <c r="I81" s="3" t="s">
        <v>30</v>
      </c>
      <c r="J81" s="3">
        <v>1</v>
      </c>
      <c r="K81" s="3" t="s">
        <v>778</v>
      </c>
      <c r="L81" s="3">
        <v>0</v>
      </c>
      <c r="M81" s="3">
        <v>1</v>
      </c>
      <c r="N81" s="4">
        <v>754028</v>
      </c>
      <c r="O81" s="4">
        <v>188507</v>
      </c>
      <c r="P81" s="5">
        <f>FinWebAlloc24[[#This Row],[2025‒26
Final
Allocation
Amount]]-FinWebAlloc24[[#This Row],[1st Apportionment (25%)]]</f>
        <v>565521</v>
      </c>
    </row>
    <row r="82" spans="1:16" x14ac:dyDescent="0.2">
      <c r="A82" s="2" t="s">
        <v>324</v>
      </c>
      <c r="B82" s="2" t="s">
        <v>329</v>
      </c>
      <c r="C82" s="3" t="s">
        <v>326</v>
      </c>
      <c r="D82" s="3" t="s">
        <v>330</v>
      </c>
      <c r="E82" s="3" t="s">
        <v>331</v>
      </c>
      <c r="F82" s="3" t="s">
        <v>332</v>
      </c>
      <c r="G82" s="3" t="s">
        <v>333</v>
      </c>
      <c r="H82" s="12" t="s">
        <v>334</v>
      </c>
      <c r="I82" s="3" t="s">
        <v>38</v>
      </c>
      <c r="J82" s="3">
        <v>1</v>
      </c>
      <c r="K82" s="3" t="s">
        <v>778</v>
      </c>
      <c r="L82" s="3">
        <v>0</v>
      </c>
      <c r="M82" s="3">
        <v>1</v>
      </c>
      <c r="N82" s="4">
        <v>754028</v>
      </c>
      <c r="O82" s="4">
        <v>188507</v>
      </c>
      <c r="P82" s="5">
        <f>FinWebAlloc24[[#This Row],[2025‒26
Final
Allocation
Amount]]-FinWebAlloc24[[#This Row],[1st Apportionment (25%)]]</f>
        <v>565521</v>
      </c>
    </row>
    <row r="83" spans="1:16" x14ac:dyDescent="0.2">
      <c r="A83" s="2" t="s">
        <v>335</v>
      </c>
      <c r="B83" s="2" t="s">
        <v>336</v>
      </c>
      <c r="C83" s="3" t="s">
        <v>337</v>
      </c>
      <c r="D83" s="3" t="s">
        <v>338</v>
      </c>
      <c r="E83" s="3" t="s">
        <v>24</v>
      </c>
      <c r="F83" s="3" t="s">
        <v>25</v>
      </c>
      <c r="G83" s="3" t="s">
        <v>338</v>
      </c>
      <c r="H83" s="12" t="s">
        <v>339</v>
      </c>
      <c r="I83" s="3" t="s">
        <v>30</v>
      </c>
      <c r="J83" s="3">
        <v>4</v>
      </c>
      <c r="K83" s="3" t="s">
        <v>778</v>
      </c>
      <c r="L83" s="3">
        <v>0</v>
      </c>
      <c r="M83" s="3">
        <v>4</v>
      </c>
      <c r="N83" s="4">
        <v>3016111</v>
      </c>
      <c r="O83" s="4">
        <v>754028</v>
      </c>
      <c r="P83" s="5">
        <f>FinWebAlloc24[[#This Row],[2025‒26
Final
Allocation
Amount]]-FinWebAlloc24[[#This Row],[1st Apportionment (25%)]]</f>
        <v>2262083</v>
      </c>
    </row>
    <row r="84" spans="1:16" x14ac:dyDescent="0.2">
      <c r="A84" s="2" t="s">
        <v>335</v>
      </c>
      <c r="B84" s="2" t="s">
        <v>340</v>
      </c>
      <c r="C84" s="3" t="s">
        <v>337</v>
      </c>
      <c r="D84" s="3" t="s">
        <v>341</v>
      </c>
      <c r="E84" s="3" t="s">
        <v>24</v>
      </c>
      <c r="F84" s="3" t="s">
        <v>25</v>
      </c>
      <c r="G84" s="3" t="s">
        <v>341</v>
      </c>
      <c r="H84" s="12" t="s">
        <v>342</v>
      </c>
      <c r="I84" s="3" t="s">
        <v>30</v>
      </c>
      <c r="J84" s="3">
        <v>1</v>
      </c>
      <c r="K84" s="3" t="s">
        <v>778</v>
      </c>
      <c r="L84" s="3">
        <v>0</v>
      </c>
      <c r="M84" s="3">
        <v>1</v>
      </c>
      <c r="N84" s="4">
        <v>754028</v>
      </c>
      <c r="O84" s="4">
        <v>188507</v>
      </c>
      <c r="P84" s="5">
        <f>FinWebAlloc24[[#This Row],[2025‒26
Final
Allocation
Amount]]-FinWebAlloc24[[#This Row],[1st Apportionment (25%)]]</f>
        <v>565521</v>
      </c>
    </row>
    <row r="85" spans="1:16" x14ac:dyDescent="0.2">
      <c r="A85" s="2" t="s">
        <v>335</v>
      </c>
      <c r="B85" s="2" t="s">
        <v>343</v>
      </c>
      <c r="C85" s="3" t="s">
        <v>337</v>
      </c>
      <c r="D85" s="3" t="s">
        <v>344</v>
      </c>
      <c r="E85" s="3" t="s">
        <v>24</v>
      </c>
      <c r="F85" s="3" t="s">
        <v>25</v>
      </c>
      <c r="G85" s="3" t="s">
        <v>344</v>
      </c>
      <c r="H85" s="12" t="s">
        <v>345</v>
      </c>
      <c r="I85" s="3" t="s">
        <v>30</v>
      </c>
      <c r="J85" s="3">
        <v>2</v>
      </c>
      <c r="K85" s="3" t="s">
        <v>778</v>
      </c>
      <c r="L85" s="3">
        <v>0</v>
      </c>
      <c r="M85" s="3">
        <v>2</v>
      </c>
      <c r="N85" s="4">
        <v>1508055</v>
      </c>
      <c r="O85" s="4">
        <v>377014</v>
      </c>
      <c r="P85" s="5">
        <f>FinWebAlloc24[[#This Row],[2025‒26
Final
Allocation
Amount]]-FinWebAlloc24[[#This Row],[1st Apportionment (25%)]]</f>
        <v>1131041</v>
      </c>
    </row>
    <row r="86" spans="1:16" x14ac:dyDescent="0.2">
      <c r="A86" s="2" t="s">
        <v>335</v>
      </c>
      <c r="B86" s="2" t="s">
        <v>346</v>
      </c>
      <c r="C86" s="3" t="s">
        <v>337</v>
      </c>
      <c r="D86" s="3" t="s">
        <v>347</v>
      </c>
      <c r="E86" s="3" t="s">
        <v>348</v>
      </c>
      <c r="F86" s="3" t="s">
        <v>349</v>
      </c>
      <c r="G86" s="3" t="s">
        <v>350</v>
      </c>
      <c r="H86" s="12" t="s">
        <v>351</v>
      </c>
      <c r="I86" s="3" t="s">
        <v>38</v>
      </c>
      <c r="J86" s="3">
        <v>1</v>
      </c>
      <c r="K86" s="3" t="s">
        <v>778</v>
      </c>
      <c r="L86" s="3">
        <v>0</v>
      </c>
      <c r="M86" s="3">
        <v>1</v>
      </c>
      <c r="N86" s="4">
        <v>754028</v>
      </c>
      <c r="O86" s="4">
        <v>188507</v>
      </c>
      <c r="P86" s="5">
        <f>FinWebAlloc24[[#This Row],[2025‒26
Final
Allocation
Amount]]-FinWebAlloc24[[#This Row],[1st Apportionment (25%)]]</f>
        <v>565521</v>
      </c>
    </row>
    <row r="87" spans="1:16" x14ac:dyDescent="0.2">
      <c r="A87" s="2" t="s">
        <v>335</v>
      </c>
      <c r="B87" s="2" t="s">
        <v>352</v>
      </c>
      <c r="C87" s="3" t="s">
        <v>337</v>
      </c>
      <c r="D87" s="3" t="s">
        <v>338</v>
      </c>
      <c r="E87" s="3" t="s">
        <v>353</v>
      </c>
      <c r="F87" s="3" t="s">
        <v>354</v>
      </c>
      <c r="G87" s="3" t="s">
        <v>355</v>
      </c>
      <c r="H87" s="12" t="s">
        <v>356</v>
      </c>
      <c r="I87" s="3" t="s">
        <v>38</v>
      </c>
      <c r="J87" s="3">
        <v>1</v>
      </c>
      <c r="K87" s="3" t="s">
        <v>777</v>
      </c>
      <c r="L87" s="3">
        <v>0</v>
      </c>
      <c r="M87" s="3">
        <v>0</v>
      </c>
      <c r="N87" s="4">
        <v>0</v>
      </c>
      <c r="O87" s="4">
        <v>0</v>
      </c>
      <c r="P87" s="5">
        <f>FinWebAlloc24[[#This Row],[2025‒26
Final
Allocation
Amount]]-FinWebAlloc24[[#This Row],[1st Apportionment (25%)]]</f>
        <v>0</v>
      </c>
    </row>
    <row r="88" spans="1:16" x14ac:dyDescent="0.2">
      <c r="A88" s="2" t="s">
        <v>357</v>
      </c>
      <c r="B88" s="2" t="s">
        <v>358</v>
      </c>
      <c r="C88" s="3" t="s">
        <v>359</v>
      </c>
      <c r="D88" s="3" t="s">
        <v>360</v>
      </c>
      <c r="E88" s="3" t="s">
        <v>24</v>
      </c>
      <c r="F88" s="3" t="s">
        <v>25</v>
      </c>
      <c r="G88" s="3" t="s">
        <v>360</v>
      </c>
      <c r="H88" s="12" t="s">
        <v>361</v>
      </c>
      <c r="I88" s="3" t="s">
        <v>26</v>
      </c>
      <c r="J88" s="3">
        <v>1</v>
      </c>
      <c r="K88" s="3" t="s">
        <v>778</v>
      </c>
      <c r="L88" s="3">
        <v>0</v>
      </c>
      <c r="M88" s="3">
        <v>1</v>
      </c>
      <c r="N88" s="4">
        <v>754028</v>
      </c>
      <c r="O88" s="4">
        <v>188507</v>
      </c>
      <c r="P88" s="5">
        <f>FinWebAlloc24[[#This Row],[2025‒26
Final
Allocation
Amount]]-FinWebAlloc24[[#This Row],[1st Apportionment (25%)]]</f>
        <v>565521</v>
      </c>
    </row>
    <row r="89" spans="1:16" x14ac:dyDescent="0.2">
      <c r="A89" s="2" t="s">
        <v>357</v>
      </c>
      <c r="B89" s="2" t="s">
        <v>362</v>
      </c>
      <c r="C89" s="3" t="s">
        <v>359</v>
      </c>
      <c r="D89" s="3" t="s">
        <v>363</v>
      </c>
      <c r="E89" s="3" t="s">
        <v>24</v>
      </c>
      <c r="F89" s="3" t="s">
        <v>25</v>
      </c>
      <c r="G89" s="3" t="s">
        <v>363</v>
      </c>
      <c r="H89" s="12" t="s">
        <v>364</v>
      </c>
      <c r="I89" s="3" t="s">
        <v>30</v>
      </c>
      <c r="J89" s="3">
        <v>1</v>
      </c>
      <c r="K89" s="3" t="s">
        <v>778</v>
      </c>
      <c r="L89" s="3">
        <v>0</v>
      </c>
      <c r="M89" s="3">
        <v>1</v>
      </c>
      <c r="N89" s="4">
        <v>754028</v>
      </c>
      <c r="O89" s="4">
        <v>188507</v>
      </c>
      <c r="P89" s="5">
        <f>FinWebAlloc24[[#This Row],[2025‒26
Final
Allocation
Amount]]-FinWebAlloc24[[#This Row],[1st Apportionment (25%)]]</f>
        <v>565521</v>
      </c>
    </row>
    <row r="90" spans="1:16" x14ac:dyDescent="0.2">
      <c r="A90" s="2" t="s">
        <v>357</v>
      </c>
      <c r="B90" s="2" t="s">
        <v>365</v>
      </c>
      <c r="C90" s="3" t="s">
        <v>359</v>
      </c>
      <c r="D90" s="3" t="s">
        <v>366</v>
      </c>
      <c r="E90" s="3" t="s">
        <v>24</v>
      </c>
      <c r="F90" s="3" t="s">
        <v>25</v>
      </c>
      <c r="G90" s="3" t="s">
        <v>366</v>
      </c>
      <c r="H90" s="12" t="s">
        <v>367</v>
      </c>
      <c r="I90" s="3" t="s">
        <v>30</v>
      </c>
      <c r="J90" s="3">
        <v>1</v>
      </c>
      <c r="K90" s="3" t="s">
        <v>778</v>
      </c>
      <c r="L90" s="3">
        <v>0</v>
      </c>
      <c r="M90" s="3">
        <v>1</v>
      </c>
      <c r="N90" s="4">
        <v>754028</v>
      </c>
      <c r="O90" s="4">
        <v>188507</v>
      </c>
      <c r="P90" s="5">
        <f>FinWebAlloc24[[#This Row],[2025‒26
Final
Allocation
Amount]]-FinWebAlloc24[[#This Row],[1st Apportionment (25%)]]</f>
        <v>565521</v>
      </c>
    </row>
    <row r="91" spans="1:16" x14ac:dyDescent="0.2">
      <c r="A91" s="2" t="s">
        <v>368</v>
      </c>
      <c r="B91" s="2" t="s">
        <v>369</v>
      </c>
      <c r="C91" s="3" t="s">
        <v>370</v>
      </c>
      <c r="D91" s="3" t="s">
        <v>371</v>
      </c>
      <c r="E91" s="3" t="s">
        <v>24</v>
      </c>
      <c r="F91" s="3" t="s">
        <v>25</v>
      </c>
      <c r="G91" s="3" t="s">
        <v>371</v>
      </c>
      <c r="H91" s="12" t="s">
        <v>372</v>
      </c>
      <c r="I91" s="3" t="s">
        <v>26</v>
      </c>
      <c r="J91" s="3">
        <v>3</v>
      </c>
      <c r="K91" s="3" t="s">
        <v>778</v>
      </c>
      <c r="L91" s="3">
        <v>0</v>
      </c>
      <c r="M91" s="3">
        <v>3</v>
      </c>
      <c r="N91" s="4">
        <v>2262083</v>
      </c>
      <c r="O91" s="4">
        <v>565521</v>
      </c>
      <c r="P91" s="5">
        <f>FinWebAlloc24[[#This Row],[2025‒26
Final
Allocation
Amount]]-FinWebAlloc24[[#This Row],[1st Apportionment (25%)]]</f>
        <v>1696562</v>
      </c>
    </row>
    <row r="92" spans="1:16" x14ac:dyDescent="0.2">
      <c r="A92" s="2" t="s">
        <v>368</v>
      </c>
      <c r="B92" s="2" t="s">
        <v>373</v>
      </c>
      <c r="C92" s="3" t="s">
        <v>370</v>
      </c>
      <c r="D92" s="3" t="s">
        <v>374</v>
      </c>
      <c r="E92" s="3" t="s">
        <v>24</v>
      </c>
      <c r="F92" s="3" t="s">
        <v>25</v>
      </c>
      <c r="G92" s="3" t="s">
        <v>374</v>
      </c>
      <c r="H92" s="12" t="s">
        <v>375</v>
      </c>
      <c r="I92" s="3" t="s">
        <v>30</v>
      </c>
      <c r="J92" s="3">
        <v>1</v>
      </c>
      <c r="K92" s="3" t="s">
        <v>778</v>
      </c>
      <c r="L92" s="3">
        <v>0</v>
      </c>
      <c r="M92" s="3">
        <v>1</v>
      </c>
      <c r="N92" s="4">
        <v>754028</v>
      </c>
      <c r="O92" s="4">
        <v>188507</v>
      </c>
      <c r="P92" s="5">
        <f>FinWebAlloc24[[#This Row],[2025‒26
Final
Allocation
Amount]]-FinWebAlloc24[[#This Row],[1st Apportionment (25%)]]</f>
        <v>565521</v>
      </c>
    </row>
    <row r="93" spans="1:16" x14ac:dyDescent="0.2">
      <c r="A93" s="2" t="s">
        <v>368</v>
      </c>
      <c r="B93" s="2" t="s">
        <v>376</v>
      </c>
      <c r="C93" s="3" t="s">
        <v>370</v>
      </c>
      <c r="D93" s="3" t="s">
        <v>371</v>
      </c>
      <c r="E93" s="3" t="s">
        <v>377</v>
      </c>
      <c r="F93" s="3" t="s">
        <v>378</v>
      </c>
      <c r="G93" s="3" t="s">
        <v>379</v>
      </c>
      <c r="H93" s="12" t="s">
        <v>380</v>
      </c>
      <c r="I93" s="3" t="s">
        <v>38</v>
      </c>
      <c r="J93" s="3">
        <v>1</v>
      </c>
      <c r="K93" s="3" t="s">
        <v>778</v>
      </c>
      <c r="L93" s="3">
        <v>0</v>
      </c>
      <c r="M93" s="3">
        <v>1</v>
      </c>
      <c r="N93" s="4">
        <v>754028</v>
      </c>
      <c r="O93" s="4">
        <v>188507</v>
      </c>
      <c r="P93" s="5">
        <f>FinWebAlloc24[[#This Row],[2025‒26
Final
Allocation
Amount]]-FinWebAlloc24[[#This Row],[1st Apportionment (25%)]]</f>
        <v>565521</v>
      </c>
    </row>
    <row r="94" spans="1:16" x14ac:dyDescent="0.2">
      <c r="A94" s="2" t="s">
        <v>381</v>
      </c>
      <c r="B94" s="2" t="s">
        <v>382</v>
      </c>
      <c r="C94" s="3" t="s">
        <v>383</v>
      </c>
      <c r="D94" s="3" t="s">
        <v>384</v>
      </c>
      <c r="E94" s="3" t="s">
        <v>24</v>
      </c>
      <c r="F94" s="3" t="s">
        <v>25</v>
      </c>
      <c r="G94" s="3" t="s">
        <v>384</v>
      </c>
      <c r="H94" s="12" t="s">
        <v>385</v>
      </c>
      <c r="I94" s="3" t="s">
        <v>26</v>
      </c>
      <c r="J94" s="3">
        <v>4</v>
      </c>
      <c r="K94" s="3" t="s">
        <v>778</v>
      </c>
      <c r="L94" s="3">
        <v>0</v>
      </c>
      <c r="M94" s="3">
        <v>4</v>
      </c>
      <c r="N94" s="4">
        <v>3016111</v>
      </c>
      <c r="O94" s="4">
        <v>754028</v>
      </c>
      <c r="P94" s="5">
        <f>FinWebAlloc24[[#This Row],[2025‒26
Final
Allocation
Amount]]-FinWebAlloc24[[#This Row],[1st Apportionment (25%)]]</f>
        <v>2262083</v>
      </c>
    </row>
    <row r="95" spans="1:16" x14ac:dyDescent="0.2">
      <c r="A95" s="2" t="s">
        <v>381</v>
      </c>
      <c r="B95" s="2" t="s">
        <v>386</v>
      </c>
      <c r="C95" s="3" t="s">
        <v>383</v>
      </c>
      <c r="D95" s="3" t="s">
        <v>387</v>
      </c>
      <c r="E95" s="3" t="s">
        <v>24</v>
      </c>
      <c r="F95" s="3" t="s">
        <v>25</v>
      </c>
      <c r="G95" s="3" t="s">
        <v>387</v>
      </c>
      <c r="H95" s="12" t="s">
        <v>388</v>
      </c>
      <c r="I95" s="3" t="s">
        <v>30</v>
      </c>
      <c r="J95" s="3">
        <v>2</v>
      </c>
      <c r="K95" s="3" t="s">
        <v>778</v>
      </c>
      <c r="L95" s="3">
        <v>0</v>
      </c>
      <c r="M95" s="3">
        <v>2</v>
      </c>
      <c r="N95" s="4">
        <v>1508055</v>
      </c>
      <c r="O95" s="4">
        <v>377014</v>
      </c>
      <c r="P95" s="5">
        <f>FinWebAlloc24[[#This Row],[2025‒26
Final
Allocation
Amount]]-FinWebAlloc24[[#This Row],[1st Apportionment (25%)]]</f>
        <v>1131041</v>
      </c>
    </row>
    <row r="96" spans="1:16" x14ac:dyDescent="0.2">
      <c r="A96" s="2" t="s">
        <v>381</v>
      </c>
      <c r="B96" s="2" t="s">
        <v>389</v>
      </c>
      <c r="C96" s="3" t="s">
        <v>383</v>
      </c>
      <c r="D96" s="3" t="s">
        <v>390</v>
      </c>
      <c r="E96" s="3" t="s">
        <v>24</v>
      </c>
      <c r="F96" s="3" t="s">
        <v>25</v>
      </c>
      <c r="G96" s="3" t="s">
        <v>390</v>
      </c>
      <c r="H96" s="12" t="s">
        <v>391</v>
      </c>
      <c r="I96" s="3" t="s">
        <v>30</v>
      </c>
      <c r="J96" s="3">
        <v>1</v>
      </c>
      <c r="K96" s="3" t="s">
        <v>778</v>
      </c>
      <c r="L96" s="3">
        <v>0</v>
      </c>
      <c r="M96" s="3">
        <v>1</v>
      </c>
      <c r="N96" s="4">
        <v>754028</v>
      </c>
      <c r="O96" s="4">
        <v>188507</v>
      </c>
      <c r="P96" s="5">
        <f>FinWebAlloc24[[#This Row],[2025‒26
Final
Allocation
Amount]]-FinWebAlloc24[[#This Row],[1st Apportionment (25%)]]</f>
        <v>565521</v>
      </c>
    </row>
    <row r="97" spans="1:16" x14ac:dyDescent="0.2">
      <c r="A97" s="2" t="s">
        <v>381</v>
      </c>
      <c r="B97" s="2" t="s">
        <v>392</v>
      </c>
      <c r="C97" s="3" t="s">
        <v>383</v>
      </c>
      <c r="D97" s="3" t="s">
        <v>393</v>
      </c>
      <c r="E97" s="3" t="s">
        <v>24</v>
      </c>
      <c r="F97" s="3" t="s">
        <v>25</v>
      </c>
      <c r="G97" s="3" t="s">
        <v>393</v>
      </c>
      <c r="H97" s="12" t="s">
        <v>394</v>
      </c>
      <c r="I97" s="3" t="s">
        <v>30</v>
      </c>
      <c r="J97" s="3">
        <v>1</v>
      </c>
      <c r="K97" s="3" t="s">
        <v>778</v>
      </c>
      <c r="L97" s="3">
        <v>0</v>
      </c>
      <c r="M97" s="3">
        <v>1</v>
      </c>
      <c r="N97" s="4">
        <v>754028</v>
      </c>
      <c r="O97" s="4">
        <v>188507</v>
      </c>
      <c r="P97" s="5">
        <f>FinWebAlloc24[[#This Row],[2025‒26
Final
Allocation
Amount]]-FinWebAlloc24[[#This Row],[1st Apportionment (25%)]]</f>
        <v>565521</v>
      </c>
    </row>
    <row r="98" spans="1:16" x14ac:dyDescent="0.2">
      <c r="A98" s="2" t="s">
        <v>381</v>
      </c>
      <c r="B98" s="2" t="s">
        <v>395</v>
      </c>
      <c r="C98" s="3" t="s">
        <v>383</v>
      </c>
      <c r="D98" s="3" t="s">
        <v>396</v>
      </c>
      <c r="E98" s="3" t="s">
        <v>24</v>
      </c>
      <c r="F98" s="3" t="s">
        <v>25</v>
      </c>
      <c r="G98" s="3" t="s">
        <v>396</v>
      </c>
      <c r="H98" s="12" t="s">
        <v>397</v>
      </c>
      <c r="I98" s="3" t="s">
        <v>30</v>
      </c>
      <c r="J98" s="3">
        <v>1</v>
      </c>
      <c r="K98" s="3" t="s">
        <v>778</v>
      </c>
      <c r="L98" s="3">
        <v>0</v>
      </c>
      <c r="M98" s="3">
        <v>1</v>
      </c>
      <c r="N98" s="4">
        <v>754028</v>
      </c>
      <c r="O98" s="4">
        <v>188507</v>
      </c>
      <c r="P98" s="5">
        <f>FinWebAlloc24[[#This Row],[2025‒26
Final
Allocation
Amount]]-FinWebAlloc24[[#This Row],[1st Apportionment (25%)]]</f>
        <v>565521</v>
      </c>
    </row>
    <row r="99" spans="1:16" x14ac:dyDescent="0.2">
      <c r="A99" s="2" t="s">
        <v>381</v>
      </c>
      <c r="B99" s="2" t="s">
        <v>399</v>
      </c>
      <c r="C99" s="3" t="s">
        <v>383</v>
      </c>
      <c r="D99" s="3" t="s">
        <v>396</v>
      </c>
      <c r="E99" s="3" t="s">
        <v>400</v>
      </c>
      <c r="F99" s="3" t="s">
        <v>401</v>
      </c>
      <c r="G99" s="3" t="s">
        <v>402</v>
      </c>
      <c r="H99" s="12" t="s">
        <v>403</v>
      </c>
      <c r="I99" s="3" t="s">
        <v>38</v>
      </c>
      <c r="J99" s="3">
        <v>1</v>
      </c>
      <c r="K99" s="3" t="s">
        <v>777</v>
      </c>
      <c r="L99" s="3">
        <v>0</v>
      </c>
      <c r="M99" s="3">
        <v>0</v>
      </c>
      <c r="N99" s="4">
        <v>0</v>
      </c>
      <c r="O99" s="4">
        <v>0</v>
      </c>
      <c r="P99" s="5">
        <f>FinWebAlloc24[[#This Row],[2025‒26
Final
Allocation
Amount]]-FinWebAlloc24[[#This Row],[1st Apportionment (25%)]]</f>
        <v>0</v>
      </c>
    </row>
    <row r="100" spans="1:16" x14ac:dyDescent="0.2">
      <c r="A100" s="2" t="s">
        <v>381</v>
      </c>
      <c r="B100" s="2" t="s">
        <v>404</v>
      </c>
      <c r="C100" s="3" t="s">
        <v>383</v>
      </c>
      <c r="D100" s="3" t="s">
        <v>398</v>
      </c>
      <c r="E100" s="3" t="s">
        <v>405</v>
      </c>
      <c r="F100" s="3" t="s">
        <v>406</v>
      </c>
      <c r="G100" s="3" t="s">
        <v>407</v>
      </c>
      <c r="H100" s="12" t="s">
        <v>408</v>
      </c>
      <c r="I100" s="3" t="s">
        <v>38</v>
      </c>
      <c r="J100" s="3">
        <v>1</v>
      </c>
      <c r="K100" s="3" t="s">
        <v>778</v>
      </c>
      <c r="L100" s="3">
        <v>0</v>
      </c>
      <c r="M100" s="3">
        <v>1</v>
      </c>
      <c r="N100" s="4">
        <v>754028</v>
      </c>
      <c r="O100" s="4">
        <v>188507</v>
      </c>
      <c r="P100" s="5">
        <f>FinWebAlloc24[[#This Row],[2025‒26
Final
Allocation
Amount]]-FinWebAlloc24[[#This Row],[1st Apportionment (25%)]]</f>
        <v>565521</v>
      </c>
    </row>
    <row r="101" spans="1:16" ht="30" x14ac:dyDescent="0.2">
      <c r="A101" s="2" t="s">
        <v>381</v>
      </c>
      <c r="B101" s="2" t="s">
        <v>409</v>
      </c>
      <c r="C101" s="3" t="s">
        <v>383</v>
      </c>
      <c r="D101" s="3" t="s">
        <v>398</v>
      </c>
      <c r="E101" s="3" t="s">
        <v>410</v>
      </c>
      <c r="F101" s="3" t="s">
        <v>411</v>
      </c>
      <c r="G101" s="3" t="s">
        <v>412</v>
      </c>
      <c r="H101" s="12" t="s">
        <v>413</v>
      </c>
      <c r="I101" s="3" t="s">
        <v>38</v>
      </c>
      <c r="J101" s="3">
        <v>1</v>
      </c>
      <c r="K101" s="3" t="s">
        <v>778</v>
      </c>
      <c r="L101" s="3">
        <v>0</v>
      </c>
      <c r="M101" s="3">
        <v>1</v>
      </c>
      <c r="N101" s="4">
        <v>754028</v>
      </c>
      <c r="O101" s="4">
        <v>188507</v>
      </c>
      <c r="P101" s="5">
        <f>FinWebAlloc24[[#This Row],[2025‒26
Final
Allocation
Amount]]-FinWebAlloc24[[#This Row],[1st Apportionment (25%)]]</f>
        <v>565521</v>
      </c>
    </row>
    <row r="102" spans="1:16" x14ac:dyDescent="0.2">
      <c r="A102" s="2" t="s">
        <v>381</v>
      </c>
      <c r="B102" s="2" t="s">
        <v>414</v>
      </c>
      <c r="C102" s="3" t="s">
        <v>383</v>
      </c>
      <c r="D102" s="3" t="s">
        <v>398</v>
      </c>
      <c r="E102" s="3" t="s">
        <v>415</v>
      </c>
      <c r="F102" s="3" t="s">
        <v>416</v>
      </c>
      <c r="G102" s="3" t="s">
        <v>417</v>
      </c>
      <c r="H102" s="12" t="s">
        <v>418</v>
      </c>
      <c r="I102" s="3" t="s">
        <v>38</v>
      </c>
      <c r="J102" s="3">
        <v>1</v>
      </c>
      <c r="K102" s="3" t="s">
        <v>778</v>
      </c>
      <c r="L102" s="3">
        <v>0</v>
      </c>
      <c r="M102" s="3">
        <v>1</v>
      </c>
      <c r="N102" s="4">
        <v>754028</v>
      </c>
      <c r="O102" s="4">
        <v>188507</v>
      </c>
      <c r="P102" s="5">
        <f>FinWebAlloc24[[#This Row],[2025‒26
Final
Allocation
Amount]]-FinWebAlloc24[[#This Row],[1st Apportionment (25%)]]</f>
        <v>565521</v>
      </c>
    </row>
    <row r="103" spans="1:16" ht="30" x14ac:dyDescent="0.2">
      <c r="A103" s="2" t="s">
        <v>381</v>
      </c>
      <c r="B103" s="2" t="s">
        <v>419</v>
      </c>
      <c r="C103" s="3" t="s">
        <v>383</v>
      </c>
      <c r="D103" s="3" t="s">
        <v>393</v>
      </c>
      <c r="E103" s="3" t="s">
        <v>420</v>
      </c>
      <c r="F103" s="3" t="s">
        <v>421</v>
      </c>
      <c r="G103" s="3" t="s">
        <v>422</v>
      </c>
      <c r="H103" s="12" t="s">
        <v>423</v>
      </c>
      <c r="I103" s="3" t="s">
        <v>38</v>
      </c>
      <c r="J103" s="3">
        <v>1</v>
      </c>
      <c r="K103" s="3" t="s">
        <v>778</v>
      </c>
      <c r="L103" s="3">
        <v>0</v>
      </c>
      <c r="M103" s="3">
        <v>1</v>
      </c>
      <c r="N103" s="4">
        <v>754028</v>
      </c>
      <c r="O103" s="4">
        <v>188507</v>
      </c>
      <c r="P103" s="5">
        <f>FinWebAlloc24[[#This Row],[2025‒26
Final
Allocation
Amount]]-FinWebAlloc24[[#This Row],[1st Apportionment (25%)]]</f>
        <v>565521</v>
      </c>
    </row>
    <row r="104" spans="1:16" ht="30" x14ac:dyDescent="0.2">
      <c r="A104" s="2" t="s">
        <v>381</v>
      </c>
      <c r="B104" s="2" t="s">
        <v>424</v>
      </c>
      <c r="C104" s="3" t="s">
        <v>383</v>
      </c>
      <c r="D104" s="3" t="s">
        <v>387</v>
      </c>
      <c r="E104" s="3" t="s">
        <v>425</v>
      </c>
      <c r="F104" s="3" t="s">
        <v>426</v>
      </c>
      <c r="G104" s="3" t="s">
        <v>427</v>
      </c>
      <c r="H104" s="12" t="s">
        <v>428</v>
      </c>
      <c r="I104" s="3" t="s">
        <v>38</v>
      </c>
      <c r="J104" s="3">
        <v>1</v>
      </c>
      <c r="K104" s="3" t="s">
        <v>778</v>
      </c>
      <c r="L104" s="3">
        <v>0</v>
      </c>
      <c r="M104" s="3">
        <v>1</v>
      </c>
      <c r="N104" s="4">
        <v>754028</v>
      </c>
      <c r="O104" s="4">
        <v>188507</v>
      </c>
      <c r="P104" s="5">
        <f>FinWebAlloc24[[#This Row],[2025‒26
Final
Allocation
Amount]]-FinWebAlloc24[[#This Row],[1st Apportionment (25%)]]</f>
        <v>565521</v>
      </c>
    </row>
    <row r="105" spans="1:16" x14ac:dyDescent="0.2">
      <c r="A105" s="2" t="s">
        <v>381</v>
      </c>
      <c r="B105" s="2" t="s">
        <v>429</v>
      </c>
      <c r="C105" s="3" t="s">
        <v>383</v>
      </c>
      <c r="D105" s="3" t="s">
        <v>430</v>
      </c>
      <c r="E105" s="3" t="s">
        <v>431</v>
      </c>
      <c r="F105" s="3" t="s">
        <v>432</v>
      </c>
      <c r="G105" s="3" t="s">
        <v>433</v>
      </c>
      <c r="H105" s="12" t="s">
        <v>434</v>
      </c>
      <c r="I105" s="3" t="s">
        <v>38</v>
      </c>
      <c r="J105" s="3">
        <v>1</v>
      </c>
      <c r="K105" s="3" t="s">
        <v>777</v>
      </c>
      <c r="L105" s="3">
        <v>0</v>
      </c>
      <c r="M105" s="3">
        <v>0</v>
      </c>
      <c r="N105" s="4">
        <v>0</v>
      </c>
      <c r="O105" s="4">
        <v>0</v>
      </c>
      <c r="P105" s="5">
        <f>FinWebAlloc24[[#This Row],[2025‒26
Final
Allocation
Amount]]-FinWebAlloc24[[#This Row],[1st Apportionment (25%)]]</f>
        <v>0</v>
      </c>
    </row>
    <row r="106" spans="1:16" x14ac:dyDescent="0.2">
      <c r="A106" s="2" t="s">
        <v>381</v>
      </c>
      <c r="B106" s="2" t="s">
        <v>435</v>
      </c>
      <c r="C106" s="3" t="s">
        <v>383</v>
      </c>
      <c r="D106" s="3" t="s">
        <v>398</v>
      </c>
      <c r="E106" s="3" t="s">
        <v>436</v>
      </c>
      <c r="F106" s="3" t="s">
        <v>437</v>
      </c>
      <c r="G106" s="3" t="s">
        <v>438</v>
      </c>
      <c r="H106" s="12" t="s">
        <v>439</v>
      </c>
      <c r="I106" s="3" t="s">
        <v>38</v>
      </c>
      <c r="J106" s="3">
        <v>1</v>
      </c>
      <c r="K106" s="3" t="s">
        <v>778</v>
      </c>
      <c r="L106" s="3">
        <v>0</v>
      </c>
      <c r="M106" s="3">
        <v>1</v>
      </c>
      <c r="N106" s="4">
        <v>754028</v>
      </c>
      <c r="O106" s="4">
        <v>188507</v>
      </c>
      <c r="P106" s="5">
        <f>FinWebAlloc24[[#This Row],[2025‒26
Final
Allocation
Amount]]-FinWebAlloc24[[#This Row],[1st Apportionment (25%)]]</f>
        <v>565521</v>
      </c>
    </row>
    <row r="107" spans="1:16" x14ac:dyDescent="0.2">
      <c r="A107" s="2" t="s">
        <v>440</v>
      </c>
      <c r="B107" s="2" t="s">
        <v>441</v>
      </c>
      <c r="C107" s="3" t="s">
        <v>442</v>
      </c>
      <c r="D107" s="3" t="s">
        <v>443</v>
      </c>
      <c r="E107" s="3" t="s">
        <v>24</v>
      </c>
      <c r="F107" s="3" t="s">
        <v>25</v>
      </c>
      <c r="G107" s="3" t="s">
        <v>443</v>
      </c>
      <c r="H107" s="12" t="s">
        <v>444</v>
      </c>
      <c r="I107" s="3" t="s">
        <v>26</v>
      </c>
      <c r="J107" s="3">
        <v>3</v>
      </c>
      <c r="K107" s="3" t="s">
        <v>778</v>
      </c>
      <c r="L107" s="3">
        <v>0</v>
      </c>
      <c r="M107" s="3">
        <v>3</v>
      </c>
      <c r="N107" s="4">
        <v>2262083</v>
      </c>
      <c r="O107" s="4">
        <v>565521</v>
      </c>
      <c r="P107" s="5">
        <f>FinWebAlloc24[[#This Row],[2025‒26
Final
Allocation
Amount]]-FinWebAlloc24[[#This Row],[1st Apportionment (25%)]]</f>
        <v>1696562</v>
      </c>
    </row>
    <row r="108" spans="1:16" x14ac:dyDescent="0.2">
      <c r="A108" s="2" t="s">
        <v>440</v>
      </c>
      <c r="B108" s="2" t="s">
        <v>446</v>
      </c>
      <c r="C108" s="3" t="s">
        <v>442</v>
      </c>
      <c r="D108" s="3" t="s">
        <v>447</v>
      </c>
      <c r="E108" s="3" t="s">
        <v>24</v>
      </c>
      <c r="F108" s="3" t="s">
        <v>25</v>
      </c>
      <c r="G108" s="3" t="s">
        <v>447</v>
      </c>
      <c r="H108" s="12" t="s">
        <v>448</v>
      </c>
      <c r="I108" s="3" t="s">
        <v>30</v>
      </c>
      <c r="J108" s="3">
        <v>1</v>
      </c>
      <c r="K108" s="3" t="s">
        <v>778</v>
      </c>
      <c r="L108" s="3">
        <v>0</v>
      </c>
      <c r="M108" s="3">
        <v>1</v>
      </c>
      <c r="N108" s="4">
        <v>754028</v>
      </c>
      <c r="O108" s="4">
        <v>188507</v>
      </c>
      <c r="P108" s="5">
        <f>FinWebAlloc24[[#This Row],[2025‒26
Final
Allocation
Amount]]-FinWebAlloc24[[#This Row],[1st Apportionment (25%)]]</f>
        <v>565521</v>
      </c>
    </row>
    <row r="109" spans="1:16" x14ac:dyDescent="0.2">
      <c r="A109" s="2" t="s">
        <v>440</v>
      </c>
      <c r="B109" s="2" t="s">
        <v>451</v>
      </c>
      <c r="C109" s="3" t="s">
        <v>442</v>
      </c>
      <c r="D109" s="3" t="s">
        <v>452</v>
      </c>
      <c r="E109" s="3" t="s">
        <v>24</v>
      </c>
      <c r="F109" s="3" t="s">
        <v>25</v>
      </c>
      <c r="G109" s="3" t="s">
        <v>452</v>
      </c>
      <c r="H109" s="12" t="s">
        <v>453</v>
      </c>
      <c r="I109" s="3" t="s">
        <v>30</v>
      </c>
      <c r="J109" s="3">
        <v>1</v>
      </c>
      <c r="K109" s="3" t="s">
        <v>778</v>
      </c>
      <c r="L109" s="3">
        <v>0</v>
      </c>
      <c r="M109" s="3">
        <v>1</v>
      </c>
      <c r="N109" s="4">
        <v>754028</v>
      </c>
      <c r="O109" s="4">
        <v>188507</v>
      </c>
      <c r="P109" s="5">
        <f>FinWebAlloc24[[#This Row],[2025‒26
Final
Allocation
Amount]]-FinWebAlloc24[[#This Row],[1st Apportionment (25%)]]</f>
        <v>565521</v>
      </c>
    </row>
    <row r="110" spans="1:16" x14ac:dyDescent="0.2">
      <c r="A110" s="2" t="s">
        <v>440</v>
      </c>
      <c r="B110" s="2" t="s">
        <v>454</v>
      </c>
      <c r="C110" s="3" t="s">
        <v>442</v>
      </c>
      <c r="D110" s="3" t="s">
        <v>450</v>
      </c>
      <c r="E110" s="3" t="s">
        <v>455</v>
      </c>
      <c r="F110" s="3" t="s">
        <v>456</v>
      </c>
      <c r="G110" s="3" t="s">
        <v>457</v>
      </c>
      <c r="H110" s="12" t="s">
        <v>458</v>
      </c>
      <c r="I110" s="3" t="s">
        <v>38</v>
      </c>
      <c r="J110" s="3">
        <v>1</v>
      </c>
      <c r="K110" s="3" t="s">
        <v>777</v>
      </c>
      <c r="L110" s="3">
        <v>0</v>
      </c>
      <c r="M110" s="3">
        <v>0</v>
      </c>
      <c r="N110" s="4">
        <v>0</v>
      </c>
      <c r="O110" s="4">
        <v>0</v>
      </c>
      <c r="P110" s="5">
        <f>FinWebAlloc24[[#This Row],[2025‒26
Final
Allocation
Amount]]-FinWebAlloc24[[#This Row],[1st Apportionment (25%)]]</f>
        <v>0</v>
      </c>
    </row>
    <row r="111" spans="1:16" x14ac:dyDescent="0.2">
      <c r="A111" s="2" t="s">
        <v>440</v>
      </c>
      <c r="B111" s="2" t="s">
        <v>459</v>
      </c>
      <c r="C111" s="3" t="s">
        <v>442</v>
      </c>
      <c r="D111" s="3" t="s">
        <v>449</v>
      </c>
      <c r="E111" s="3" t="s">
        <v>460</v>
      </c>
      <c r="F111" s="3" t="s">
        <v>461</v>
      </c>
      <c r="G111" s="3" t="s">
        <v>462</v>
      </c>
      <c r="H111" s="12" t="s">
        <v>463</v>
      </c>
      <c r="I111" s="3" t="s">
        <v>38</v>
      </c>
      <c r="J111" s="3">
        <v>1</v>
      </c>
      <c r="K111" s="3" t="s">
        <v>778</v>
      </c>
      <c r="L111" s="3">
        <v>0</v>
      </c>
      <c r="M111" s="3">
        <v>1</v>
      </c>
      <c r="N111" s="4">
        <v>754028</v>
      </c>
      <c r="O111" s="4">
        <v>188507</v>
      </c>
      <c r="P111" s="5">
        <f>FinWebAlloc24[[#This Row],[2025‒26
Final
Allocation
Amount]]-FinWebAlloc24[[#This Row],[1st Apportionment (25%)]]</f>
        <v>565521</v>
      </c>
    </row>
    <row r="112" spans="1:16" x14ac:dyDescent="0.2">
      <c r="A112" s="2" t="s">
        <v>440</v>
      </c>
      <c r="B112" s="2" t="s">
        <v>464</v>
      </c>
      <c r="C112" s="3" t="s">
        <v>442</v>
      </c>
      <c r="D112" s="3" t="s">
        <v>465</v>
      </c>
      <c r="E112" s="3" t="s">
        <v>466</v>
      </c>
      <c r="F112" s="3" t="s">
        <v>467</v>
      </c>
      <c r="G112" s="3" t="s">
        <v>468</v>
      </c>
      <c r="H112" s="12" t="s">
        <v>766</v>
      </c>
      <c r="I112" s="3" t="s">
        <v>38</v>
      </c>
      <c r="J112" s="3">
        <v>1</v>
      </c>
      <c r="K112" s="3" t="s">
        <v>778</v>
      </c>
      <c r="L112" s="3">
        <v>0</v>
      </c>
      <c r="M112" s="3">
        <v>1</v>
      </c>
      <c r="N112" s="4">
        <v>754028</v>
      </c>
      <c r="O112" s="4">
        <v>188507</v>
      </c>
      <c r="P112" s="5">
        <f>FinWebAlloc24[[#This Row],[2025‒26
Final
Allocation
Amount]]-FinWebAlloc24[[#This Row],[1st Apportionment (25%)]]</f>
        <v>565521</v>
      </c>
    </row>
    <row r="113" spans="1:16" x14ac:dyDescent="0.2">
      <c r="A113" s="2" t="s">
        <v>440</v>
      </c>
      <c r="B113" s="2" t="s">
        <v>469</v>
      </c>
      <c r="C113" s="3" t="s">
        <v>442</v>
      </c>
      <c r="D113" s="3" t="s">
        <v>449</v>
      </c>
      <c r="E113" s="3" t="s">
        <v>470</v>
      </c>
      <c r="F113" s="3" t="s">
        <v>471</v>
      </c>
      <c r="G113" s="3" t="s">
        <v>472</v>
      </c>
      <c r="H113" s="12" t="s">
        <v>473</v>
      </c>
      <c r="I113" s="3" t="s">
        <v>38</v>
      </c>
      <c r="J113" s="3">
        <v>1</v>
      </c>
      <c r="K113" s="3" t="s">
        <v>777</v>
      </c>
      <c r="L113" s="3">
        <v>0</v>
      </c>
      <c r="M113" s="3">
        <v>0</v>
      </c>
      <c r="N113" s="4">
        <v>0</v>
      </c>
      <c r="O113" s="4">
        <v>0</v>
      </c>
      <c r="P113" s="5">
        <f>FinWebAlloc24[[#This Row],[2025‒26
Final
Allocation
Amount]]-FinWebAlloc24[[#This Row],[1st Apportionment (25%)]]</f>
        <v>0</v>
      </c>
    </row>
    <row r="114" spans="1:16" x14ac:dyDescent="0.2">
      <c r="A114" s="2" t="s">
        <v>440</v>
      </c>
      <c r="B114" s="2" t="s">
        <v>474</v>
      </c>
      <c r="C114" s="3" t="s">
        <v>442</v>
      </c>
      <c r="D114" s="3" t="s">
        <v>445</v>
      </c>
      <c r="E114" s="3" t="s">
        <v>475</v>
      </c>
      <c r="F114" s="3" t="s">
        <v>476</v>
      </c>
      <c r="G114" s="3" t="s">
        <v>477</v>
      </c>
      <c r="H114" s="12" t="s">
        <v>478</v>
      </c>
      <c r="I114" s="3" t="s">
        <v>38</v>
      </c>
      <c r="J114" s="3">
        <v>1</v>
      </c>
      <c r="K114" s="3" t="s">
        <v>777</v>
      </c>
      <c r="L114" s="3">
        <v>0</v>
      </c>
      <c r="M114" s="3">
        <v>0</v>
      </c>
      <c r="N114" s="4">
        <v>0</v>
      </c>
      <c r="O114" s="4">
        <v>0</v>
      </c>
      <c r="P114" s="5">
        <f>FinWebAlloc24[[#This Row],[2025‒26
Final
Allocation
Amount]]-FinWebAlloc24[[#This Row],[1st Apportionment (25%)]]</f>
        <v>0</v>
      </c>
    </row>
    <row r="115" spans="1:16" x14ac:dyDescent="0.2">
      <c r="A115" s="2" t="s">
        <v>440</v>
      </c>
      <c r="B115" s="2" t="s">
        <v>479</v>
      </c>
      <c r="C115" s="3" t="s">
        <v>442</v>
      </c>
      <c r="D115" s="3" t="s">
        <v>480</v>
      </c>
      <c r="E115" s="3" t="s">
        <v>481</v>
      </c>
      <c r="F115" s="3" t="s">
        <v>482</v>
      </c>
      <c r="G115" s="3" t="s">
        <v>483</v>
      </c>
      <c r="H115" s="12" t="s">
        <v>484</v>
      </c>
      <c r="I115" s="3" t="s">
        <v>38</v>
      </c>
      <c r="J115" s="3">
        <v>1</v>
      </c>
      <c r="K115" s="3" t="s">
        <v>777</v>
      </c>
      <c r="L115" s="3">
        <v>0</v>
      </c>
      <c r="M115" s="3">
        <v>0</v>
      </c>
      <c r="N115" s="4">
        <v>0</v>
      </c>
      <c r="O115" s="4">
        <v>0</v>
      </c>
      <c r="P115" s="5">
        <f>FinWebAlloc24[[#This Row],[2025‒26
Final
Allocation
Amount]]-FinWebAlloc24[[#This Row],[1st Apportionment (25%)]]</f>
        <v>0</v>
      </c>
    </row>
    <row r="116" spans="1:16" x14ac:dyDescent="0.2">
      <c r="A116" s="2" t="s">
        <v>440</v>
      </c>
      <c r="B116" s="2" t="s">
        <v>485</v>
      </c>
      <c r="C116" s="3" t="s">
        <v>442</v>
      </c>
      <c r="D116" s="3" t="s">
        <v>486</v>
      </c>
      <c r="E116" s="3" t="s">
        <v>487</v>
      </c>
      <c r="F116" s="3" t="s">
        <v>488</v>
      </c>
      <c r="G116" s="3" t="s">
        <v>489</v>
      </c>
      <c r="H116" s="12" t="s">
        <v>490</v>
      </c>
      <c r="I116" s="3" t="s">
        <v>38</v>
      </c>
      <c r="J116" s="3">
        <v>1</v>
      </c>
      <c r="K116" s="3" t="s">
        <v>777</v>
      </c>
      <c r="L116" s="3">
        <v>0</v>
      </c>
      <c r="M116" s="3">
        <v>0</v>
      </c>
      <c r="N116" s="4">
        <v>0</v>
      </c>
      <c r="O116" s="4">
        <v>0</v>
      </c>
      <c r="P116" s="5">
        <f>FinWebAlloc24[[#This Row],[2025‒26
Final
Allocation
Amount]]-FinWebAlloc24[[#This Row],[1st Apportionment (25%)]]</f>
        <v>0</v>
      </c>
    </row>
    <row r="117" spans="1:16" x14ac:dyDescent="0.2">
      <c r="A117" s="2" t="s">
        <v>491</v>
      </c>
      <c r="B117" s="2" t="s">
        <v>492</v>
      </c>
      <c r="C117" s="3" t="s">
        <v>493</v>
      </c>
      <c r="D117" s="3" t="s">
        <v>494</v>
      </c>
      <c r="E117" s="3" t="s">
        <v>24</v>
      </c>
      <c r="F117" s="3" t="s">
        <v>25</v>
      </c>
      <c r="G117" s="3" t="s">
        <v>494</v>
      </c>
      <c r="H117" s="12" t="s">
        <v>495</v>
      </c>
      <c r="I117" s="3" t="s">
        <v>26</v>
      </c>
      <c r="J117" s="3">
        <v>2</v>
      </c>
      <c r="K117" s="3" t="s">
        <v>778</v>
      </c>
      <c r="L117" s="3">
        <v>0</v>
      </c>
      <c r="M117" s="3">
        <v>2</v>
      </c>
      <c r="N117" s="4">
        <v>1508055</v>
      </c>
      <c r="O117" s="4">
        <v>377014</v>
      </c>
      <c r="P117" s="5">
        <f>FinWebAlloc24[[#This Row],[2025‒26
Final
Allocation
Amount]]-FinWebAlloc24[[#This Row],[1st Apportionment (25%)]]</f>
        <v>1131041</v>
      </c>
    </row>
    <row r="118" spans="1:16" x14ac:dyDescent="0.2">
      <c r="A118" s="2" t="s">
        <v>491</v>
      </c>
      <c r="B118" s="2" t="s">
        <v>497</v>
      </c>
      <c r="C118" s="3" t="s">
        <v>493</v>
      </c>
      <c r="D118" s="3" t="s">
        <v>498</v>
      </c>
      <c r="E118" s="3" t="s">
        <v>24</v>
      </c>
      <c r="F118" s="3" t="s">
        <v>25</v>
      </c>
      <c r="G118" s="3" t="s">
        <v>498</v>
      </c>
      <c r="H118" s="12" t="s">
        <v>499</v>
      </c>
      <c r="I118" s="3" t="s">
        <v>30</v>
      </c>
      <c r="J118" s="3">
        <v>1</v>
      </c>
      <c r="K118" s="3" t="s">
        <v>778</v>
      </c>
      <c r="L118" s="3">
        <v>0</v>
      </c>
      <c r="M118" s="3">
        <v>1</v>
      </c>
      <c r="N118" s="4">
        <v>754028</v>
      </c>
      <c r="O118" s="4">
        <v>188507</v>
      </c>
      <c r="P118" s="5">
        <f>FinWebAlloc24[[#This Row],[2025‒26
Final
Allocation
Amount]]-FinWebAlloc24[[#This Row],[1st Apportionment (25%)]]</f>
        <v>565521</v>
      </c>
    </row>
    <row r="119" spans="1:16" x14ac:dyDescent="0.2">
      <c r="A119" s="2" t="s">
        <v>491</v>
      </c>
      <c r="B119" s="2" t="s">
        <v>500</v>
      </c>
      <c r="C119" s="3" t="s">
        <v>493</v>
      </c>
      <c r="D119" s="3" t="s">
        <v>501</v>
      </c>
      <c r="E119" s="3" t="s">
        <v>24</v>
      </c>
      <c r="F119" s="3" t="s">
        <v>25</v>
      </c>
      <c r="G119" s="3" t="s">
        <v>501</v>
      </c>
      <c r="H119" s="12" t="s">
        <v>502</v>
      </c>
      <c r="I119" s="3" t="s">
        <v>30</v>
      </c>
      <c r="J119" s="3">
        <v>1</v>
      </c>
      <c r="K119" s="3" t="s">
        <v>778</v>
      </c>
      <c r="L119" s="3">
        <v>0</v>
      </c>
      <c r="M119" s="3">
        <v>1</v>
      </c>
      <c r="N119" s="4">
        <v>754028</v>
      </c>
      <c r="O119" s="4">
        <v>188507</v>
      </c>
      <c r="P119" s="5">
        <f>FinWebAlloc24[[#This Row],[2025‒26
Final
Allocation
Amount]]-FinWebAlloc24[[#This Row],[1st Apportionment (25%)]]</f>
        <v>565521</v>
      </c>
    </row>
    <row r="120" spans="1:16" x14ac:dyDescent="0.2">
      <c r="A120" s="2" t="s">
        <v>491</v>
      </c>
      <c r="B120" s="2" t="s">
        <v>503</v>
      </c>
      <c r="C120" s="3" t="s">
        <v>493</v>
      </c>
      <c r="D120" s="3" t="s">
        <v>504</v>
      </c>
      <c r="E120" s="3" t="s">
        <v>24</v>
      </c>
      <c r="F120" s="3" t="s">
        <v>25</v>
      </c>
      <c r="G120" s="3" t="s">
        <v>504</v>
      </c>
      <c r="H120" s="12" t="s">
        <v>505</v>
      </c>
      <c r="I120" s="3" t="s">
        <v>30</v>
      </c>
      <c r="J120" s="3">
        <v>1</v>
      </c>
      <c r="K120" s="3" t="s">
        <v>778</v>
      </c>
      <c r="L120" s="3">
        <v>0</v>
      </c>
      <c r="M120" s="3">
        <v>1</v>
      </c>
      <c r="N120" s="4">
        <v>754028</v>
      </c>
      <c r="O120" s="4">
        <v>188507</v>
      </c>
      <c r="P120" s="5">
        <f>FinWebAlloc24[[#This Row],[2025‒26
Final
Allocation
Amount]]-FinWebAlloc24[[#This Row],[1st Apportionment (25%)]]</f>
        <v>565521</v>
      </c>
    </row>
    <row r="121" spans="1:16" x14ac:dyDescent="0.2">
      <c r="A121" s="2" t="s">
        <v>491</v>
      </c>
      <c r="B121" s="2" t="s">
        <v>506</v>
      </c>
      <c r="C121" s="3" t="s">
        <v>493</v>
      </c>
      <c r="D121" s="3" t="s">
        <v>507</v>
      </c>
      <c r="E121" s="3" t="s">
        <v>24</v>
      </c>
      <c r="F121" s="3" t="s">
        <v>25</v>
      </c>
      <c r="G121" s="3" t="s">
        <v>507</v>
      </c>
      <c r="H121" s="12" t="s">
        <v>508</v>
      </c>
      <c r="I121" s="3" t="s">
        <v>30</v>
      </c>
      <c r="J121" s="3">
        <v>1</v>
      </c>
      <c r="K121" s="3" t="s">
        <v>778</v>
      </c>
      <c r="L121" s="3">
        <v>0</v>
      </c>
      <c r="M121" s="3">
        <v>1</v>
      </c>
      <c r="N121" s="4">
        <v>754028</v>
      </c>
      <c r="O121" s="4">
        <v>188507</v>
      </c>
      <c r="P121" s="5">
        <f>FinWebAlloc24[[#This Row],[2025‒26
Final
Allocation
Amount]]-FinWebAlloc24[[#This Row],[1st Apportionment (25%)]]</f>
        <v>565521</v>
      </c>
    </row>
    <row r="122" spans="1:16" x14ac:dyDescent="0.2">
      <c r="A122" s="2" t="s">
        <v>491</v>
      </c>
      <c r="B122" s="2" t="s">
        <v>509</v>
      </c>
      <c r="C122" s="3" t="s">
        <v>493</v>
      </c>
      <c r="D122" s="3" t="s">
        <v>510</v>
      </c>
      <c r="E122" s="3" t="s">
        <v>24</v>
      </c>
      <c r="F122" s="3" t="s">
        <v>25</v>
      </c>
      <c r="G122" s="3" t="s">
        <v>510</v>
      </c>
      <c r="H122" s="12" t="s">
        <v>511</v>
      </c>
      <c r="I122" s="3" t="s">
        <v>30</v>
      </c>
      <c r="J122" s="3">
        <v>1</v>
      </c>
      <c r="K122" s="3" t="s">
        <v>778</v>
      </c>
      <c r="L122" s="3">
        <v>0</v>
      </c>
      <c r="M122" s="3">
        <v>1</v>
      </c>
      <c r="N122" s="4">
        <v>754028</v>
      </c>
      <c r="O122" s="4">
        <v>188507</v>
      </c>
      <c r="P122" s="5">
        <f>FinWebAlloc24[[#This Row],[2025‒26
Final
Allocation
Amount]]-FinWebAlloc24[[#This Row],[1st Apportionment (25%)]]</f>
        <v>565521</v>
      </c>
    </row>
    <row r="123" spans="1:16" x14ac:dyDescent="0.2">
      <c r="A123" s="2" t="s">
        <v>491</v>
      </c>
      <c r="B123" s="2" t="s">
        <v>512</v>
      </c>
      <c r="C123" s="3" t="s">
        <v>493</v>
      </c>
      <c r="D123" s="3" t="s">
        <v>513</v>
      </c>
      <c r="E123" s="3" t="s">
        <v>24</v>
      </c>
      <c r="F123" s="3" t="s">
        <v>25</v>
      </c>
      <c r="G123" s="3" t="s">
        <v>513</v>
      </c>
      <c r="H123" s="12" t="s">
        <v>514</v>
      </c>
      <c r="I123" s="3" t="s">
        <v>30</v>
      </c>
      <c r="J123" s="3">
        <v>1</v>
      </c>
      <c r="K123" s="3" t="s">
        <v>778</v>
      </c>
      <c r="L123" s="3">
        <v>0</v>
      </c>
      <c r="M123" s="3">
        <v>1</v>
      </c>
      <c r="N123" s="4">
        <v>754028</v>
      </c>
      <c r="O123" s="4">
        <v>188507</v>
      </c>
      <c r="P123" s="5">
        <f>FinWebAlloc24[[#This Row],[2025‒26
Final
Allocation
Amount]]-FinWebAlloc24[[#This Row],[1st Apportionment (25%)]]</f>
        <v>565521</v>
      </c>
    </row>
    <row r="124" spans="1:16" x14ac:dyDescent="0.2">
      <c r="A124" s="2" t="s">
        <v>491</v>
      </c>
      <c r="B124" s="2" t="s">
        <v>515</v>
      </c>
      <c r="C124" s="3" t="s">
        <v>493</v>
      </c>
      <c r="D124" s="3" t="s">
        <v>516</v>
      </c>
      <c r="E124" s="3" t="s">
        <v>24</v>
      </c>
      <c r="F124" s="3" t="s">
        <v>25</v>
      </c>
      <c r="G124" s="3" t="s">
        <v>516</v>
      </c>
      <c r="H124" s="12" t="s">
        <v>517</v>
      </c>
      <c r="I124" s="3" t="s">
        <v>30</v>
      </c>
      <c r="J124" s="3">
        <v>1</v>
      </c>
      <c r="K124" s="3" t="s">
        <v>778</v>
      </c>
      <c r="L124" s="3">
        <v>0</v>
      </c>
      <c r="M124" s="3">
        <v>1</v>
      </c>
      <c r="N124" s="4">
        <v>754028</v>
      </c>
      <c r="O124" s="4">
        <v>188507</v>
      </c>
      <c r="P124" s="5">
        <f>FinWebAlloc24[[#This Row],[2025‒26
Final
Allocation
Amount]]-FinWebAlloc24[[#This Row],[1st Apportionment (25%)]]</f>
        <v>565521</v>
      </c>
    </row>
    <row r="125" spans="1:16" x14ac:dyDescent="0.2">
      <c r="A125" s="2" t="s">
        <v>491</v>
      </c>
      <c r="B125" s="2" t="s">
        <v>518</v>
      </c>
      <c r="C125" s="3" t="s">
        <v>493</v>
      </c>
      <c r="D125" s="3" t="s">
        <v>504</v>
      </c>
      <c r="E125" s="3" t="s">
        <v>519</v>
      </c>
      <c r="F125" s="3" t="s">
        <v>520</v>
      </c>
      <c r="G125" s="3" t="s">
        <v>521</v>
      </c>
      <c r="H125" s="12" t="s">
        <v>522</v>
      </c>
      <c r="I125" s="3" t="s">
        <v>38</v>
      </c>
      <c r="J125" s="3">
        <v>1</v>
      </c>
      <c r="K125" s="3" t="s">
        <v>778</v>
      </c>
      <c r="L125" s="3">
        <v>0</v>
      </c>
      <c r="M125" s="3">
        <v>1</v>
      </c>
      <c r="N125" s="4">
        <v>754028</v>
      </c>
      <c r="O125" s="4">
        <v>188507</v>
      </c>
      <c r="P125" s="5">
        <f>FinWebAlloc24[[#This Row],[2025‒26
Final
Allocation
Amount]]-FinWebAlloc24[[#This Row],[1st Apportionment (25%)]]</f>
        <v>565521</v>
      </c>
    </row>
    <row r="126" spans="1:16" x14ac:dyDescent="0.2">
      <c r="A126" s="2" t="s">
        <v>491</v>
      </c>
      <c r="B126" s="2" t="s">
        <v>523</v>
      </c>
      <c r="C126" s="3" t="s">
        <v>493</v>
      </c>
      <c r="D126" s="3" t="s">
        <v>516</v>
      </c>
      <c r="E126" s="3" t="s">
        <v>524</v>
      </c>
      <c r="F126" s="3" t="s">
        <v>525</v>
      </c>
      <c r="G126" s="3" t="s">
        <v>526</v>
      </c>
      <c r="H126" s="12" t="s">
        <v>527</v>
      </c>
      <c r="I126" s="3" t="s">
        <v>38</v>
      </c>
      <c r="J126" s="3">
        <v>1</v>
      </c>
      <c r="K126" s="3" t="s">
        <v>778</v>
      </c>
      <c r="L126" s="3">
        <v>0</v>
      </c>
      <c r="M126" s="3">
        <v>1</v>
      </c>
      <c r="N126" s="4">
        <v>754028</v>
      </c>
      <c r="O126" s="4">
        <v>188507</v>
      </c>
      <c r="P126" s="5">
        <f>FinWebAlloc24[[#This Row],[2025‒26
Final
Allocation
Amount]]-FinWebAlloc24[[#This Row],[1st Apportionment (25%)]]</f>
        <v>565521</v>
      </c>
    </row>
    <row r="127" spans="1:16" x14ac:dyDescent="0.2">
      <c r="A127" s="2" t="s">
        <v>491</v>
      </c>
      <c r="B127" s="2" t="s">
        <v>528</v>
      </c>
      <c r="C127" s="3" t="s">
        <v>493</v>
      </c>
      <c r="D127" s="3" t="s">
        <v>507</v>
      </c>
      <c r="E127" s="3" t="s">
        <v>529</v>
      </c>
      <c r="F127" s="3" t="s">
        <v>530</v>
      </c>
      <c r="G127" s="3" t="s">
        <v>531</v>
      </c>
      <c r="H127" s="12" t="s">
        <v>532</v>
      </c>
      <c r="I127" s="3" t="s">
        <v>38</v>
      </c>
      <c r="J127" s="3">
        <v>1</v>
      </c>
      <c r="K127" s="3" t="s">
        <v>778</v>
      </c>
      <c r="L127" s="3">
        <v>0</v>
      </c>
      <c r="M127" s="3">
        <v>1</v>
      </c>
      <c r="N127" s="4">
        <v>754028</v>
      </c>
      <c r="O127" s="4">
        <v>188507</v>
      </c>
      <c r="P127" s="5">
        <f>FinWebAlloc24[[#This Row],[2025‒26
Final
Allocation
Amount]]-FinWebAlloc24[[#This Row],[1st Apportionment (25%)]]</f>
        <v>565521</v>
      </c>
    </row>
    <row r="128" spans="1:16" x14ac:dyDescent="0.2">
      <c r="A128" s="2" t="s">
        <v>491</v>
      </c>
      <c r="B128" s="2" t="s">
        <v>533</v>
      </c>
      <c r="C128" s="3" t="s">
        <v>493</v>
      </c>
      <c r="D128" s="3" t="s">
        <v>510</v>
      </c>
      <c r="E128" s="3" t="s">
        <v>534</v>
      </c>
      <c r="F128" s="3" t="s">
        <v>535</v>
      </c>
      <c r="G128" s="3" t="s">
        <v>536</v>
      </c>
      <c r="H128" s="12" t="s">
        <v>537</v>
      </c>
      <c r="I128" s="3" t="s">
        <v>38</v>
      </c>
      <c r="J128" s="3">
        <v>1</v>
      </c>
      <c r="K128" s="3" t="s">
        <v>778</v>
      </c>
      <c r="L128" s="3">
        <v>0</v>
      </c>
      <c r="M128" s="3">
        <v>1</v>
      </c>
      <c r="N128" s="4">
        <v>754028</v>
      </c>
      <c r="O128" s="4">
        <v>188507</v>
      </c>
      <c r="P128" s="5">
        <f>FinWebAlloc24[[#This Row],[2025‒26
Final
Allocation
Amount]]-FinWebAlloc24[[#This Row],[1st Apportionment (25%)]]</f>
        <v>565521</v>
      </c>
    </row>
    <row r="129" spans="1:16" x14ac:dyDescent="0.2">
      <c r="A129" s="2" t="s">
        <v>491</v>
      </c>
      <c r="B129" s="2" t="s">
        <v>538</v>
      </c>
      <c r="C129" s="3" t="s">
        <v>493</v>
      </c>
      <c r="D129" s="3" t="s">
        <v>539</v>
      </c>
      <c r="E129" s="3" t="s">
        <v>540</v>
      </c>
      <c r="F129" s="3" t="s">
        <v>541</v>
      </c>
      <c r="G129" s="3" t="s">
        <v>542</v>
      </c>
      <c r="H129" s="12" t="s">
        <v>543</v>
      </c>
      <c r="I129" s="3" t="s">
        <v>38</v>
      </c>
      <c r="J129" s="3">
        <v>1</v>
      </c>
      <c r="K129" s="3" t="s">
        <v>778</v>
      </c>
      <c r="L129" s="3">
        <v>0</v>
      </c>
      <c r="M129" s="3">
        <v>1</v>
      </c>
      <c r="N129" s="4">
        <v>754028</v>
      </c>
      <c r="O129" s="4">
        <v>188507</v>
      </c>
      <c r="P129" s="5">
        <f>FinWebAlloc24[[#This Row],[2025‒26
Final
Allocation
Amount]]-FinWebAlloc24[[#This Row],[1st Apportionment (25%)]]</f>
        <v>565521</v>
      </c>
    </row>
    <row r="130" spans="1:16" x14ac:dyDescent="0.2">
      <c r="A130" s="2" t="s">
        <v>491</v>
      </c>
      <c r="B130" s="2" t="s">
        <v>544</v>
      </c>
      <c r="C130" s="3" t="s">
        <v>493</v>
      </c>
      <c r="D130" s="3" t="s">
        <v>545</v>
      </c>
      <c r="E130" s="3" t="s">
        <v>546</v>
      </c>
      <c r="F130" s="3" t="s">
        <v>547</v>
      </c>
      <c r="G130" s="3" t="s">
        <v>548</v>
      </c>
      <c r="H130" s="12" t="s">
        <v>549</v>
      </c>
      <c r="I130" s="3" t="s">
        <v>38</v>
      </c>
      <c r="J130" s="3">
        <v>1</v>
      </c>
      <c r="K130" s="3" t="s">
        <v>778</v>
      </c>
      <c r="L130" s="3">
        <v>0</v>
      </c>
      <c r="M130" s="3">
        <v>1</v>
      </c>
      <c r="N130" s="4">
        <v>754028</v>
      </c>
      <c r="O130" s="4">
        <v>188507</v>
      </c>
      <c r="P130" s="5">
        <f>FinWebAlloc24[[#This Row],[2025‒26
Final
Allocation
Amount]]-FinWebAlloc24[[#This Row],[1st Apportionment (25%)]]</f>
        <v>565521</v>
      </c>
    </row>
    <row r="131" spans="1:16" x14ac:dyDescent="0.2">
      <c r="A131" s="2" t="s">
        <v>491</v>
      </c>
      <c r="B131" s="2" t="s">
        <v>550</v>
      </c>
      <c r="C131" s="3" t="s">
        <v>493</v>
      </c>
      <c r="D131" s="3" t="s">
        <v>545</v>
      </c>
      <c r="E131" s="3" t="s">
        <v>551</v>
      </c>
      <c r="F131" s="3" t="s">
        <v>552</v>
      </c>
      <c r="G131" s="3" t="s">
        <v>553</v>
      </c>
      <c r="H131" s="12" t="s">
        <v>554</v>
      </c>
      <c r="I131" s="3" t="s">
        <v>38</v>
      </c>
      <c r="J131" s="3">
        <v>1</v>
      </c>
      <c r="K131" s="3" t="s">
        <v>778</v>
      </c>
      <c r="L131" s="3">
        <v>0</v>
      </c>
      <c r="M131" s="3">
        <v>1</v>
      </c>
      <c r="N131" s="4">
        <v>754028</v>
      </c>
      <c r="O131" s="4">
        <v>188507</v>
      </c>
      <c r="P131" s="5">
        <f>FinWebAlloc24[[#This Row],[2025‒26
Final
Allocation
Amount]]-FinWebAlloc24[[#This Row],[1st Apportionment (25%)]]</f>
        <v>565521</v>
      </c>
    </row>
    <row r="132" spans="1:16" x14ac:dyDescent="0.2">
      <c r="A132" s="2" t="s">
        <v>491</v>
      </c>
      <c r="B132" s="2" t="s">
        <v>555</v>
      </c>
      <c r="C132" s="3" t="s">
        <v>493</v>
      </c>
      <c r="D132" s="3" t="s">
        <v>504</v>
      </c>
      <c r="E132" s="3" t="s">
        <v>556</v>
      </c>
      <c r="F132" s="3" t="s">
        <v>557</v>
      </c>
      <c r="G132" s="3" t="s">
        <v>558</v>
      </c>
      <c r="H132" s="12" t="s">
        <v>559</v>
      </c>
      <c r="I132" s="3" t="s">
        <v>38</v>
      </c>
      <c r="J132" s="3">
        <v>1</v>
      </c>
      <c r="K132" s="3" t="s">
        <v>778</v>
      </c>
      <c r="L132" s="3">
        <v>0</v>
      </c>
      <c r="M132" s="3">
        <v>1</v>
      </c>
      <c r="N132" s="4">
        <v>754028</v>
      </c>
      <c r="O132" s="4">
        <v>188507</v>
      </c>
      <c r="P132" s="5">
        <f>FinWebAlloc24[[#This Row],[2025‒26
Final
Allocation
Amount]]-FinWebAlloc24[[#This Row],[1st Apportionment (25%)]]</f>
        <v>565521</v>
      </c>
    </row>
    <row r="133" spans="1:16" x14ac:dyDescent="0.2">
      <c r="A133" s="2" t="s">
        <v>491</v>
      </c>
      <c r="B133" s="2" t="s">
        <v>560</v>
      </c>
      <c r="C133" s="3" t="s">
        <v>493</v>
      </c>
      <c r="D133" s="3" t="s">
        <v>561</v>
      </c>
      <c r="E133" s="3" t="s">
        <v>562</v>
      </c>
      <c r="F133" s="3" t="s">
        <v>563</v>
      </c>
      <c r="G133" s="3" t="s">
        <v>564</v>
      </c>
      <c r="H133" s="12" t="s">
        <v>565</v>
      </c>
      <c r="I133" s="3" t="s">
        <v>38</v>
      </c>
      <c r="J133" s="3">
        <v>1</v>
      </c>
      <c r="K133" s="3" t="s">
        <v>777</v>
      </c>
      <c r="L133" s="3">
        <v>0</v>
      </c>
      <c r="M133" s="3">
        <v>0</v>
      </c>
      <c r="N133" s="4">
        <v>0</v>
      </c>
      <c r="O133" s="4">
        <v>0</v>
      </c>
      <c r="P133" s="5">
        <f>FinWebAlloc24[[#This Row],[2025‒26
Final
Allocation
Amount]]-FinWebAlloc24[[#This Row],[1st Apportionment (25%)]]</f>
        <v>0</v>
      </c>
    </row>
    <row r="134" spans="1:16" x14ac:dyDescent="0.2">
      <c r="A134" s="2" t="s">
        <v>491</v>
      </c>
      <c r="B134" s="2" t="s">
        <v>767</v>
      </c>
      <c r="C134" s="3" t="s">
        <v>493</v>
      </c>
      <c r="D134" s="3" t="s">
        <v>768</v>
      </c>
      <c r="E134" s="3" t="s">
        <v>566</v>
      </c>
      <c r="F134" s="3" t="s">
        <v>567</v>
      </c>
      <c r="G134" s="3" t="s">
        <v>769</v>
      </c>
      <c r="H134" s="12" t="s">
        <v>568</v>
      </c>
      <c r="I134" s="3" t="s">
        <v>38</v>
      </c>
      <c r="J134" s="3">
        <v>1</v>
      </c>
      <c r="K134" s="3" t="s">
        <v>778</v>
      </c>
      <c r="L134" s="3">
        <v>0</v>
      </c>
      <c r="M134" s="3">
        <v>1</v>
      </c>
      <c r="N134" s="4">
        <v>754028</v>
      </c>
      <c r="O134" s="4">
        <v>188507</v>
      </c>
      <c r="P134" s="5">
        <f>FinWebAlloc24[[#This Row],[2025‒26
Final
Allocation
Amount]]-FinWebAlloc24[[#This Row],[1st Apportionment (25%)]]</f>
        <v>565521</v>
      </c>
    </row>
    <row r="135" spans="1:16" x14ac:dyDescent="0.2">
      <c r="A135" s="2" t="s">
        <v>491</v>
      </c>
      <c r="B135" s="2" t="s">
        <v>770</v>
      </c>
      <c r="C135" s="3" t="s">
        <v>493</v>
      </c>
      <c r="D135" s="3" t="s">
        <v>494</v>
      </c>
      <c r="E135" s="3" t="s">
        <v>569</v>
      </c>
      <c r="F135" s="3" t="s">
        <v>570</v>
      </c>
      <c r="G135" s="3" t="s">
        <v>771</v>
      </c>
      <c r="H135" s="12" t="s">
        <v>571</v>
      </c>
      <c r="I135" s="3" t="s">
        <v>38</v>
      </c>
      <c r="J135" s="3">
        <v>1</v>
      </c>
      <c r="K135" s="3" t="s">
        <v>778</v>
      </c>
      <c r="L135" s="3">
        <v>0</v>
      </c>
      <c r="M135" s="3">
        <v>1</v>
      </c>
      <c r="N135" s="4">
        <v>754028</v>
      </c>
      <c r="O135" s="4">
        <v>188507</v>
      </c>
      <c r="P135" s="5">
        <f>FinWebAlloc24[[#This Row],[2025‒26
Final
Allocation
Amount]]-FinWebAlloc24[[#This Row],[1st Apportionment (25%)]]</f>
        <v>565521</v>
      </c>
    </row>
    <row r="136" spans="1:16" x14ac:dyDescent="0.2">
      <c r="A136" s="2" t="s">
        <v>491</v>
      </c>
      <c r="B136" s="2" t="s">
        <v>572</v>
      </c>
      <c r="C136" s="3" t="s">
        <v>493</v>
      </c>
      <c r="D136" s="3" t="s">
        <v>496</v>
      </c>
      <c r="E136" s="3" t="s">
        <v>573</v>
      </c>
      <c r="F136" s="3" t="s">
        <v>574</v>
      </c>
      <c r="G136" s="3" t="s">
        <v>772</v>
      </c>
      <c r="H136" s="12" t="s">
        <v>575</v>
      </c>
      <c r="I136" s="3" t="s">
        <v>38</v>
      </c>
      <c r="J136" s="3">
        <v>1</v>
      </c>
      <c r="K136" s="3" t="s">
        <v>778</v>
      </c>
      <c r="L136" s="3">
        <v>0</v>
      </c>
      <c r="M136" s="3">
        <v>1</v>
      </c>
      <c r="N136" s="4">
        <v>754028</v>
      </c>
      <c r="O136" s="4">
        <v>188507</v>
      </c>
      <c r="P136" s="5">
        <f>FinWebAlloc24[[#This Row],[2025‒26
Final
Allocation
Amount]]-FinWebAlloc24[[#This Row],[1st Apportionment (25%)]]</f>
        <v>565521</v>
      </c>
    </row>
    <row r="137" spans="1:16" x14ac:dyDescent="0.2">
      <c r="A137" s="2" t="s">
        <v>491</v>
      </c>
      <c r="B137" s="2" t="s">
        <v>576</v>
      </c>
      <c r="C137" s="3" t="s">
        <v>493</v>
      </c>
      <c r="D137" s="3" t="s">
        <v>577</v>
      </c>
      <c r="E137" s="3" t="s">
        <v>578</v>
      </c>
      <c r="F137" s="3" t="s">
        <v>579</v>
      </c>
      <c r="G137" s="3" t="s">
        <v>580</v>
      </c>
      <c r="H137" s="12" t="s">
        <v>581</v>
      </c>
      <c r="I137" s="3" t="s">
        <v>38</v>
      </c>
      <c r="J137" s="3">
        <v>1</v>
      </c>
      <c r="K137" s="3" t="s">
        <v>777</v>
      </c>
      <c r="L137" s="3">
        <v>0</v>
      </c>
      <c r="M137" s="3">
        <v>0</v>
      </c>
      <c r="N137" s="4">
        <v>0</v>
      </c>
      <c r="O137" s="4">
        <v>0</v>
      </c>
      <c r="P137" s="5">
        <f>FinWebAlloc24[[#This Row],[2025‒26
Final
Allocation
Amount]]-FinWebAlloc24[[#This Row],[1st Apportionment (25%)]]</f>
        <v>0</v>
      </c>
    </row>
    <row r="138" spans="1:16" ht="30" x14ac:dyDescent="0.2">
      <c r="A138" s="2" t="s">
        <v>491</v>
      </c>
      <c r="B138" s="2" t="s">
        <v>582</v>
      </c>
      <c r="C138" s="3" t="s">
        <v>493</v>
      </c>
      <c r="D138" s="3" t="s">
        <v>577</v>
      </c>
      <c r="E138" s="3" t="s">
        <v>583</v>
      </c>
      <c r="F138" s="3" t="s">
        <v>584</v>
      </c>
      <c r="G138" s="3" t="s">
        <v>585</v>
      </c>
      <c r="H138" s="12" t="s">
        <v>586</v>
      </c>
      <c r="I138" s="3" t="s">
        <v>38</v>
      </c>
      <c r="J138" s="3">
        <v>1</v>
      </c>
      <c r="K138" s="3" t="s">
        <v>778</v>
      </c>
      <c r="L138" s="3">
        <v>0</v>
      </c>
      <c r="M138" s="3">
        <v>1</v>
      </c>
      <c r="N138" s="4">
        <v>754028</v>
      </c>
      <c r="O138" s="4">
        <v>188507</v>
      </c>
      <c r="P138" s="5">
        <f>FinWebAlloc24[[#This Row],[2025‒26
Final
Allocation
Amount]]-FinWebAlloc24[[#This Row],[1st Apportionment (25%)]]</f>
        <v>565521</v>
      </c>
    </row>
    <row r="139" spans="1:16" x14ac:dyDescent="0.2">
      <c r="A139" s="2" t="s">
        <v>587</v>
      </c>
      <c r="B139" s="2" t="s">
        <v>588</v>
      </c>
      <c r="C139" s="3" t="s">
        <v>589</v>
      </c>
      <c r="D139" s="3" t="s">
        <v>590</v>
      </c>
      <c r="E139" s="3" t="s">
        <v>24</v>
      </c>
      <c r="F139" s="3" t="s">
        <v>25</v>
      </c>
      <c r="G139" s="3" t="s">
        <v>590</v>
      </c>
      <c r="H139" s="12" t="s">
        <v>591</v>
      </c>
      <c r="I139" s="3" t="s">
        <v>26</v>
      </c>
      <c r="J139" s="3">
        <v>1</v>
      </c>
      <c r="K139" s="3" t="s">
        <v>778</v>
      </c>
      <c r="L139" s="3">
        <v>0</v>
      </c>
      <c r="M139" s="3">
        <v>1</v>
      </c>
      <c r="N139" s="4">
        <v>754028</v>
      </c>
      <c r="O139" s="4">
        <v>188507</v>
      </c>
      <c r="P139" s="5">
        <f>FinWebAlloc24[[#This Row],[2025‒26
Final
Allocation
Amount]]-FinWebAlloc24[[#This Row],[1st Apportionment (25%)]]</f>
        <v>565521</v>
      </c>
    </row>
    <row r="140" spans="1:16" x14ac:dyDescent="0.2">
      <c r="A140" s="2" t="s">
        <v>587</v>
      </c>
      <c r="B140" s="2" t="s">
        <v>592</v>
      </c>
      <c r="C140" s="3" t="s">
        <v>589</v>
      </c>
      <c r="D140" s="3" t="s">
        <v>593</v>
      </c>
      <c r="E140" s="3" t="s">
        <v>24</v>
      </c>
      <c r="F140" s="3" t="s">
        <v>25</v>
      </c>
      <c r="G140" s="3" t="s">
        <v>593</v>
      </c>
      <c r="H140" s="12" t="s">
        <v>594</v>
      </c>
      <c r="I140" s="3" t="s">
        <v>30</v>
      </c>
      <c r="J140" s="3">
        <v>3</v>
      </c>
      <c r="K140" s="3" t="s">
        <v>778</v>
      </c>
      <c r="L140" s="3">
        <v>0</v>
      </c>
      <c r="M140" s="3">
        <v>3</v>
      </c>
      <c r="N140" s="4">
        <v>2262083</v>
      </c>
      <c r="O140" s="4">
        <v>565521</v>
      </c>
      <c r="P140" s="5">
        <f>FinWebAlloc24[[#This Row],[2025‒26
Final
Allocation
Amount]]-FinWebAlloc24[[#This Row],[1st Apportionment (25%)]]</f>
        <v>1696562</v>
      </c>
    </row>
    <row r="141" spans="1:16" x14ac:dyDescent="0.2">
      <c r="A141" s="2" t="s">
        <v>587</v>
      </c>
      <c r="B141" s="2" t="s">
        <v>595</v>
      </c>
      <c r="C141" s="3" t="s">
        <v>589</v>
      </c>
      <c r="D141" s="3" t="s">
        <v>593</v>
      </c>
      <c r="E141" s="3" t="s">
        <v>596</v>
      </c>
      <c r="F141" s="3" t="s">
        <v>597</v>
      </c>
      <c r="G141" s="3" t="s">
        <v>598</v>
      </c>
      <c r="H141" s="12" t="s">
        <v>599</v>
      </c>
      <c r="I141" s="3" t="s">
        <v>38</v>
      </c>
      <c r="J141" s="3">
        <v>1</v>
      </c>
      <c r="K141" s="3" t="s">
        <v>778</v>
      </c>
      <c r="L141" s="3">
        <v>0</v>
      </c>
      <c r="M141" s="3">
        <v>1</v>
      </c>
      <c r="N141" s="4">
        <v>754028</v>
      </c>
      <c r="O141" s="4">
        <v>188507</v>
      </c>
      <c r="P141" s="5">
        <f>FinWebAlloc24[[#This Row],[2025‒26
Final
Allocation
Amount]]-FinWebAlloc24[[#This Row],[1st Apportionment (25%)]]</f>
        <v>565521</v>
      </c>
    </row>
    <row r="142" spans="1:16" x14ac:dyDescent="0.2">
      <c r="A142" s="2" t="s">
        <v>587</v>
      </c>
      <c r="B142" s="2" t="s">
        <v>600</v>
      </c>
      <c r="C142" s="3" t="s">
        <v>589</v>
      </c>
      <c r="D142" s="3" t="s">
        <v>593</v>
      </c>
      <c r="E142" s="3" t="s">
        <v>601</v>
      </c>
      <c r="F142" s="3" t="s">
        <v>602</v>
      </c>
      <c r="G142" s="3" t="s">
        <v>603</v>
      </c>
      <c r="H142" s="12" t="s">
        <v>604</v>
      </c>
      <c r="I142" s="3" t="s">
        <v>38</v>
      </c>
      <c r="J142" s="3">
        <v>1</v>
      </c>
      <c r="K142" s="3" t="s">
        <v>778</v>
      </c>
      <c r="L142" s="3">
        <v>0</v>
      </c>
      <c r="M142" s="3">
        <v>1</v>
      </c>
      <c r="N142" s="4">
        <v>754028</v>
      </c>
      <c r="O142" s="4">
        <v>188507</v>
      </c>
      <c r="P142" s="5">
        <f>FinWebAlloc24[[#This Row],[2025‒26
Final
Allocation
Amount]]-FinWebAlloc24[[#This Row],[1st Apportionment (25%)]]</f>
        <v>565521</v>
      </c>
    </row>
    <row r="143" spans="1:16" x14ac:dyDescent="0.2">
      <c r="A143" s="2" t="s">
        <v>605</v>
      </c>
      <c r="B143" s="2" t="s">
        <v>606</v>
      </c>
      <c r="C143" s="3" t="s">
        <v>607</v>
      </c>
      <c r="D143" s="3" t="s">
        <v>608</v>
      </c>
      <c r="E143" s="3" t="s">
        <v>24</v>
      </c>
      <c r="F143" s="3" t="s">
        <v>25</v>
      </c>
      <c r="G143" s="3" t="s">
        <v>608</v>
      </c>
      <c r="H143" s="12" t="s">
        <v>609</v>
      </c>
      <c r="I143" s="3" t="s">
        <v>26</v>
      </c>
      <c r="J143" s="3">
        <v>1</v>
      </c>
      <c r="K143" s="3" t="s">
        <v>778</v>
      </c>
      <c r="L143" s="3">
        <v>0</v>
      </c>
      <c r="M143" s="3">
        <v>1</v>
      </c>
      <c r="N143" s="4">
        <v>754028</v>
      </c>
      <c r="O143" s="4">
        <v>188507</v>
      </c>
      <c r="P143" s="5">
        <f>FinWebAlloc24[[#This Row],[2025‒26
Final
Allocation
Amount]]-FinWebAlloc24[[#This Row],[1st Apportionment (25%)]]</f>
        <v>565521</v>
      </c>
    </row>
    <row r="144" spans="1:16" x14ac:dyDescent="0.2">
      <c r="A144" s="2" t="s">
        <v>605</v>
      </c>
      <c r="B144" s="2" t="s">
        <v>610</v>
      </c>
      <c r="C144" s="3" t="s">
        <v>607</v>
      </c>
      <c r="D144" s="3" t="s">
        <v>611</v>
      </c>
      <c r="E144" s="3" t="s">
        <v>24</v>
      </c>
      <c r="F144" s="3" t="s">
        <v>25</v>
      </c>
      <c r="G144" s="3" t="s">
        <v>611</v>
      </c>
      <c r="H144" s="12" t="s">
        <v>612</v>
      </c>
      <c r="I144" s="3" t="s">
        <v>30</v>
      </c>
      <c r="J144" s="3">
        <v>1</v>
      </c>
      <c r="K144" s="3" t="s">
        <v>778</v>
      </c>
      <c r="L144" s="3">
        <v>0</v>
      </c>
      <c r="M144" s="3">
        <v>1</v>
      </c>
      <c r="N144" s="4">
        <v>754028</v>
      </c>
      <c r="O144" s="4">
        <v>188507</v>
      </c>
      <c r="P144" s="5">
        <f>FinWebAlloc24[[#This Row],[2025‒26
Final
Allocation
Amount]]-FinWebAlloc24[[#This Row],[1st Apportionment (25%)]]</f>
        <v>565521</v>
      </c>
    </row>
    <row r="145" spans="1:16" x14ac:dyDescent="0.2">
      <c r="A145" s="2" t="s">
        <v>605</v>
      </c>
      <c r="B145" s="2" t="s">
        <v>613</v>
      </c>
      <c r="C145" s="3" t="s">
        <v>607</v>
      </c>
      <c r="D145" s="3" t="s">
        <v>614</v>
      </c>
      <c r="E145" s="3" t="s">
        <v>24</v>
      </c>
      <c r="F145" s="3" t="s">
        <v>25</v>
      </c>
      <c r="G145" s="3" t="s">
        <v>614</v>
      </c>
      <c r="H145" s="12" t="s">
        <v>615</v>
      </c>
      <c r="I145" s="3" t="s">
        <v>30</v>
      </c>
      <c r="J145" s="3">
        <v>1</v>
      </c>
      <c r="K145" s="3" t="s">
        <v>777</v>
      </c>
      <c r="L145" s="3">
        <v>0</v>
      </c>
      <c r="M145" s="3">
        <v>0</v>
      </c>
      <c r="N145" s="4">
        <v>0</v>
      </c>
      <c r="O145" s="4">
        <v>0</v>
      </c>
      <c r="P145" s="5">
        <f>FinWebAlloc24[[#This Row],[2025‒26
Final
Allocation
Amount]]-FinWebAlloc24[[#This Row],[1st Apportionment (25%)]]</f>
        <v>0</v>
      </c>
    </row>
    <row r="146" spans="1:16" x14ac:dyDescent="0.2">
      <c r="A146" s="2" t="s">
        <v>605</v>
      </c>
      <c r="B146" s="2" t="s">
        <v>616</v>
      </c>
      <c r="C146" s="3" t="s">
        <v>607</v>
      </c>
      <c r="D146" s="3" t="s">
        <v>617</v>
      </c>
      <c r="E146" s="3" t="s">
        <v>24</v>
      </c>
      <c r="F146" s="3" t="s">
        <v>25</v>
      </c>
      <c r="G146" s="3" t="s">
        <v>617</v>
      </c>
      <c r="H146" s="12" t="s">
        <v>618</v>
      </c>
      <c r="I146" s="3" t="s">
        <v>30</v>
      </c>
      <c r="J146" s="3">
        <v>2</v>
      </c>
      <c r="K146" s="3" t="s">
        <v>778</v>
      </c>
      <c r="L146" s="3">
        <v>0</v>
      </c>
      <c r="M146" s="3">
        <v>2</v>
      </c>
      <c r="N146" s="4">
        <v>1508055</v>
      </c>
      <c r="O146" s="4">
        <v>377014</v>
      </c>
      <c r="P146" s="5">
        <f>FinWebAlloc24[[#This Row],[2025‒26
Final
Allocation
Amount]]-FinWebAlloc24[[#This Row],[1st Apportionment (25%)]]</f>
        <v>1131041</v>
      </c>
    </row>
    <row r="147" spans="1:16" x14ac:dyDescent="0.2">
      <c r="A147" s="2" t="s">
        <v>605</v>
      </c>
      <c r="B147" s="2" t="s">
        <v>619</v>
      </c>
      <c r="C147" s="3" t="s">
        <v>607</v>
      </c>
      <c r="D147" s="3" t="s">
        <v>608</v>
      </c>
      <c r="E147" s="3" t="s">
        <v>620</v>
      </c>
      <c r="F147" s="3" t="s">
        <v>621</v>
      </c>
      <c r="G147" s="3" t="s">
        <v>622</v>
      </c>
      <c r="H147" s="12" t="s">
        <v>623</v>
      </c>
      <c r="I147" s="3" t="s">
        <v>38</v>
      </c>
      <c r="J147" s="3">
        <v>1</v>
      </c>
      <c r="K147" s="3" t="s">
        <v>778</v>
      </c>
      <c r="L147" s="3">
        <v>0</v>
      </c>
      <c r="M147" s="3">
        <v>1</v>
      </c>
      <c r="N147" s="4">
        <v>754028</v>
      </c>
      <c r="O147" s="4">
        <v>188507</v>
      </c>
      <c r="P147" s="5">
        <f>FinWebAlloc24[[#This Row],[2025‒26
Final
Allocation
Amount]]-FinWebAlloc24[[#This Row],[1st Apportionment (25%)]]</f>
        <v>565521</v>
      </c>
    </row>
    <row r="148" spans="1:16" x14ac:dyDescent="0.2">
      <c r="A148" s="2" t="s">
        <v>624</v>
      </c>
      <c r="B148" s="2" t="s">
        <v>626</v>
      </c>
      <c r="C148" s="3" t="s">
        <v>625</v>
      </c>
      <c r="D148" s="3" t="s">
        <v>627</v>
      </c>
      <c r="E148" s="3" t="s">
        <v>24</v>
      </c>
      <c r="F148" s="3" t="s">
        <v>25</v>
      </c>
      <c r="G148" s="3" t="s">
        <v>627</v>
      </c>
      <c r="H148" s="12" t="s">
        <v>628</v>
      </c>
      <c r="I148" s="3" t="s">
        <v>30</v>
      </c>
      <c r="J148" s="3">
        <v>1</v>
      </c>
      <c r="K148" s="3" t="s">
        <v>778</v>
      </c>
      <c r="L148" s="3">
        <v>0</v>
      </c>
      <c r="M148" s="3">
        <v>1</v>
      </c>
      <c r="N148" s="4">
        <v>754028</v>
      </c>
      <c r="O148" s="4">
        <v>188507</v>
      </c>
      <c r="P148" s="5">
        <f>FinWebAlloc24[[#This Row],[2025‒26
Final
Allocation
Amount]]-FinWebAlloc24[[#This Row],[1st Apportionment (25%)]]</f>
        <v>565521</v>
      </c>
    </row>
    <row r="149" spans="1:16" x14ac:dyDescent="0.2">
      <c r="A149" s="2" t="s">
        <v>624</v>
      </c>
      <c r="B149" s="2" t="s">
        <v>629</v>
      </c>
      <c r="C149" s="3" t="s">
        <v>625</v>
      </c>
      <c r="D149" s="3" t="s">
        <v>630</v>
      </c>
      <c r="E149" s="3" t="s">
        <v>24</v>
      </c>
      <c r="F149" s="3" t="s">
        <v>25</v>
      </c>
      <c r="G149" s="3" t="s">
        <v>630</v>
      </c>
      <c r="H149" s="12" t="s">
        <v>631</v>
      </c>
      <c r="I149" s="3" t="s">
        <v>30</v>
      </c>
      <c r="J149" s="3">
        <v>1</v>
      </c>
      <c r="K149" s="3" t="s">
        <v>778</v>
      </c>
      <c r="L149" s="3">
        <v>0</v>
      </c>
      <c r="M149" s="3">
        <v>1</v>
      </c>
      <c r="N149" s="4">
        <v>754028</v>
      </c>
      <c r="O149" s="4">
        <v>188507</v>
      </c>
      <c r="P149" s="5">
        <f>FinWebAlloc24[[#This Row],[2025‒26
Final
Allocation
Amount]]-FinWebAlloc24[[#This Row],[1st Apportionment (25%)]]</f>
        <v>565521</v>
      </c>
    </row>
    <row r="150" spans="1:16" x14ac:dyDescent="0.2">
      <c r="A150" s="2" t="s">
        <v>632</v>
      </c>
      <c r="B150" s="2" t="s">
        <v>634</v>
      </c>
      <c r="C150" s="3" t="s">
        <v>633</v>
      </c>
      <c r="D150" s="3" t="s">
        <v>635</v>
      </c>
      <c r="E150" s="3" t="s">
        <v>24</v>
      </c>
      <c r="F150" s="3" t="s">
        <v>25</v>
      </c>
      <c r="G150" s="3" t="s">
        <v>635</v>
      </c>
      <c r="H150" s="12" t="s">
        <v>636</v>
      </c>
      <c r="I150" s="3" t="s">
        <v>30</v>
      </c>
      <c r="J150" s="3">
        <v>1</v>
      </c>
      <c r="K150" s="3" t="s">
        <v>778</v>
      </c>
      <c r="L150" s="3">
        <v>0</v>
      </c>
      <c r="M150" s="3">
        <v>1</v>
      </c>
      <c r="N150" s="4">
        <v>754028</v>
      </c>
      <c r="O150" s="4">
        <v>188507</v>
      </c>
      <c r="P150" s="5">
        <f>FinWebAlloc24[[#This Row],[2025‒26
Final
Allocation
Amount]]-FinWebAlloc24[[#This Row],[1st Apportionment (25%)]]</f>
        <v>565521</v>
      </c>
    </row>
    <row r="151" spans="1:16" x14ac:dyDescent="0.2">
      <c r="A151" s="2" t="s">
        <v>637</v>
      </c>
      <c r="B151" s="2" t="s">
        <v>638</v>
      </c>
      <c r="C151" s="3" t="s">
        <v>639</v>
      </c>
      <c r="D151" s="3" t="s">
        <v>640</v>
      </c>
      <c r="E151" s="3" t="s">
        <v>24</v>
      </c>
      <c r="F151" s="3" t="s">
        <v>25</v>
      </c>
      <c r="G151" s="3" t="s">
        <v>640</v>
      </c>
      <c r="H151" s="12" t="s">
        <v>641</v>
      </c>
      <c r="I151" s="3" t="s">
        <v>26</v>
      </c>
      <c r="J151" s="3">
        <v>3</v>
      </c>
      <c r="K151" s="3" t="s">
        <v>778</v>
      </c>
      <c r="L151" s="3">
        <v>0</v>
      </c>
      <c r="M151" s="3">
        <v>3</v>
      </c>
      <c r="N151" s="4">
        <v>2262083</v>
      </c>
      <c r="O151" s="4">
        <v>565521</v>
      </c>
      <c r="P151" s="5">
        <f>FinWebAlloc24[[#This Row],[2025‒26
Final
Allocation
Amount]]-FinWebAlloc24[[#This Row],[1st Apportionment (25%)]]</f>
        <v>1696562</v>
      </c>
    </row>
    <row r="152" spans="1:16" x14ac:dyDescent="0.2">
      <c r="A152" s="2" t="s">
        <v>637</v>
      </c>
      <c r="B152" s="2" t="s">
        <v>642</v>
      </c>
      <c r="C152" s="3" t="s">
        <v>639</v>
      </c>
      <c r="D152" s="3" t="s">
        <v>643</v>
      </c>
      <c r="E152" s="3" t="s">
        <v>24</v>
      </c>
      <c r="F152" s="3" t="s">
        <v>25</v>
      </c>
      <c r="G152" s="3" t="s">
        <v>643</v>
      </c>
      <c r="H152" s="12" t="s">
        <v>644</v>
      </c>
      <c r="I152" s="3" t="s">
        <v>30</v>
      </c>
      <c r="J152" s="3">
        <v>1</v>
      </c>
      <c r="K152" s="3" t="s">
        <v>778</v>
      </c>
      <c r="L152" s="3">
        <v>0</v>
      </c>
      <c r="M152" s="3">
        <v>1</v>
      </c>
      <c r="N152" s="4">
        <v>754028</v>
      </c>
      <c r="O152" s="4">
        <v>188507</v>
      </c>
      <c r="P152" s="5">
        <f>FinWebAlloc24[[#This Row],[2025‒26
Final
Allocation
Amount]]-FinWebAlloc24[[#This Row],[1st Apportionment (25%)]]</f>
        <v>565521</v>
      </c>
    </row>
    <row r="153" spans="1:16" x14ac:dyDescent="0.2">
      <c r="A153" s="2" t="s">
        <v>637</v>
      </c>
      <c r="B153" s="2" t="s">
        <v>645</v>
      </c>
      <c r="C153" s="3" t="s">
        <v>639</v>
      </c>
      <c r="D153" s="3" t="s">
        <v>646</v>
      </c>
      <c r="E153" s="3" t="s">
        <v>24</v>
      </c>
      <c r="F153" s="3" t="s">
        <v>25</v>
      </c>
      <c r="G153" s="3" t="s">
        <v>646</v>
      </c>
      <c r="H153" s="12" t="s">
        <v>647</v>
      </c>
      <c r="I153" s="3" t="s">
        <v>30</v>
      </c>
      <c r="J153" s="3">
        <v>1</v>
      </c>
      <c r="K153" s="3" t="s">
        <v>778</v>
      </c>
      <c r="L153" s="3">
        <v>0</v>
      </c>
      <c r="M153" s="3">
        <v>1</v>
      </c>
      <c r="N153" s="4">
        <v>754028</v>
      </c>
      <c r="O153" s="4">
        <v>188507</v>
      </c>
      <c r="P153" s="5">
        <f>FinWebAlloc24[[#This Row],[2025‒26
Final
Allocation
Amount]]-FinWebAlloc24[[#This Row],[1st Apportionment (25%)]]</f>
        <v>565521</v>
      </c>
    </row>
    <row r="154" spans="1:16" x14ac:dyDescent="0.2">
      <c r="A154" s="2" t="s">
        <v>637</v>
      </c>
      <c r="B154" s="2" t="s">
        <v>648</v>
      </c>
      <c r="C154" s="3" t="s">
        <v>639</v>
      </c>
      <c r="D154" s="3" t="s">
        <v>643</v>
      </c>
      <c r="E154" s="3" t="s">
        <v>649</v>
      </c>
      <c r="F154" s="3" t="s">
        <v>650</v>
      </c>
      <c r="G154" s="3" t="s">
        <v>651</v>
      </c>
      <c r="H154" s="12" t="s">
        <v>652</v>
      </c>
      <c r="I154" s="3" t="s">
        <v>38</v>
      </c>
      <c r="J154" s="3">
        <v>1</v>
      </c>
      <c r="K154" s="3" t="s">
        <v>778</v>
      </c>
      <c r="L154" s="3">
        <v>0</v>
      </c>
      <c r="M154" s="3">
        <v>1</v>
      </c>
      <c r="N154" s="4">
        <v>754028</v>
      </c>
      <c r="O154" s="4">
        <v>188507</v>
      </c>
      <c r="P154" s="5">
        <f>FinWebAlloc24[[#This Row],[2025‒26
Final
Allocation
Amount]]-FinWebAlloc24[[#This Row],[1st Apportionment (25%)]]</f>
        <v>565521</v>
      </c>
    </row>
    <row r="155" spans="1:16" ht="30" x14ac:dyDescent="0.2">
      <c r="A155" s="2" t="s">
        <v>637</v>
      </c>
      <c r="B155" s="2" t="s">
        <v>653</v>
      </c>
      <c r="C155" s="3" t="s">
        <v>639</v>
      </c>
      <c r="D155" s="3" t="s">
        <v>643</v>
      </c>
      <c r="E155" s="3" t="s">
        <v>654</v>
      </c>
      <c r="F155" s="3" t="s">
        <v>655</v>
      </c>
      <c r="G155" s="3" t="s">
        <v>656</v>
      </c>
      <c r="H155" s="12" t="s">
        <v>657</v>
      </c>
      <c r="I155" s="3" t="s">
        <v>38</v>
      </c>
      <c r="J155" s="3">
        <v>1</v>
      </c>
      <c r="K155" s="3" t="s">
        <v>778</v>
      </c>
      <c r="L155" s="3">
        <v>0</v>
      </c>
      <c r="M155" s="3">
        <v>1</v>
      </c>
      <c r="N155" s="4">
        <v>754028</v>
      </c>
      <c r="O155" s="4">
        <v>188507</v>
      </c>
      <c r="P155" s="5">
        <f>FinWebAlloc24[[#This Row],[2025‒26
Final
Allocation
Amount]]-FinWebAlloc24[[#This Row],[1st Apportionment (25%)]]</f>
        <v>565521</v>
      </c>
    </row>
    <row r="156" spans="1:16" x14ac:dyDescent="0.2">
      <c r="A156" s="2" t="s">
        <v>658</v>
      </c>
      <c r="B156" s="2" t="s">
        <v>659</v>
      </c>
      <c r="C156" s="3" t="s">
        <v>660</v>
      </c>
      <c r="D156" s="3" t="s">
        <v>661</v>
      </c>
      <c r="E156" s="3" t="s">
        <v>24</v>
      </c>
      <c r="F156" s="3" t="s">
        <v>25</v>
      </c>
      <c r="G156" s="3" t="s">
        <v>661</v>
      </c>
      <c r="H156" s="12" t="s">
        <v>662</v>
      </c>
      <c r="I156" s="3" t="s">
        <v>26</v>
      </c>
      <c r="J156" s="3">
        <v>1</v>
      </c>
      <c r="K156" s="3" t="s">
        <v>778</v>
      </c>
      <c r="L156" s="3">
        <v>0</v>
      </c>
      <c r="M156" s="3">
        <v>1</v>
      </c>
      <c r="N156" s="4">
        <v>754028</v>
      </c>
      <c r="O156" s="4">
        <v>188507</v>
      </c>
      <c r="P156" s="5">
        <f>FinWebAlloc24[[#This Row],[2025‒26
Final
Allocation
Amount]]-FinWebAlloc24[[#This Row],[1st Apportionment (25%)]]</f>
        <v>565521</v>
      </c>
    </row>
    <row r="157" spans="1:16" x14ac:dyDescent="0.2">
      <c r="A157" s="2" t="s">
        <v>663</v>
      </c>
      <c r="B157" s="2" t="s">
        <v>664</v>
      </c>
      <c r="C157" s="3" t="s">
        <v>665</v>
      </c>
      <c r="D157" s="3" t="s">
        <v>666</v>
      </c>
      <c r="E157" s="3" t="s">
        <v>24</v>
      </c>
      <c r="F157" s="3" t="s">
        <v>25</v>
      </c>
      <c r="G157" s="3" t="s">
        <v>666</v>
      </c>
      <c r="H157" s="12" t="s">
        <v>667</v>
      </c>
      <c r="I157" s="3" t="s">
        <v>26</v>
      </c>
      <c r="J157" s="3">
        <v>1</v>
      </c>
      <c r="K157" s="3" t="s">
        <v>778</v>
      </c>
      <c r="L157" s="3">
        <v>0</v>
      </c>
      <c r="M157" s="3">
        <v>1</v>
      </c>
      <c r="N157" s="4">
        <v>754028</v>
      </c>
      <c r="O157" s="4">
        <v>188507</v>
      </c>
      <c r="P157" s="5">
        <f>FinWebAlloc24[[#This Row],[2025‒26
Final
Allocation
Amount]]-FinWebAlloc24[[#This Row],[1st Apportionment (25%)]]</f>
        <v>565521</v>
      </c>
    </row>
    <row r="158" spans="1:16" x14ac:dyDescent="0.2">
      <c r="A158" s="2" t="s">
        <v>663</v>
      </c>
      <c r="B158" s="2" t="s">
        <v>668</v>
      </c>
      <c r="C158" s="3" t="s">
        <v>665</v>
      </c>
      <c r="D158" s="3" t="s">
        <v>669</v>
      </c>
      <c r="E158" s="3" t="s">
        <v>24</v>
      </c>
      <c r="F158" s="3" t="s">
        <v>25</v>
      </c>
      <c r="G158" s="3" t="s">
        <v>669</v>
      </c>
      <c r="H158" s="12" t="s">
        <v>670</v>
      </c>
      <c r="I158" s="3" t="s">
        <v>30</v>
      </c>
      <c r="J158" s="3">
        <v>1</v>
      </c>
      <c r="K158" s="3" t="s">
        <v>778</v>
      </c>
      <c r="L158" s="3">
        <v>0</v>
      </c>
      <c r="M158" s="3">
        <v>1</v>
      </c>
      <c r="N158" s="4">
        <v>754028</v>
      </c>
      <c r="O158" s="4">
        <v>188507</v>
      </c>
      <c r="P158" s="5">
        <f>FinWebAlloc24[[#This Row],[2025‒26
Final
Allocation
Amount]]-FinWebAlloc24[[#This Row],[1st Apportionment (25%)]]</f>
        <v>565521</v>
      </c>
    </row>
    <row r="159" spans="1:16" x14ac:dyDescent="0.2">
      <c r="A159" s="2" t="s">
        <v>663</v>
      </c>
      <c r="B159" s="2" t="s">
        <v>671</v>
      </c>
      <c r="C159" s="3" t="s">
        <v>665</v>
      </c>
      <c r="D159" s="3" t="s">
        <v>672</v>
      </c>
      <c r="E159" s="3" t="s">
        <v>24</v>
      </c>
      <c r="F159" s="3" t="s">
        <v>25</v>
      </c>
      <c r="G159" s="3" t="s">
        <v>672</v>
      </c>
      <c r="H159" s="12" t="s">
        <v>673</v>
      </c>
      <c r="I159" s="3" t="s">
        <v>30</v>
      </c>
      <c r="J159" s="3">
        <v>1</v>
      </c>
      <c r="K159" s="3" t="s">
        <v>778</v>
      </c>
      <c r="L159" s="3">
        <v>0</v>
      </c>
      <c r="M159" s="3">
        <v>1</v>
      </c>
      <c r="N159" s="4">
        <v>754028</v>
      </c>
      <c r="O159" s="4">
        <v>188507</v>
      </c>
      <c r="P159" s="5">
        <f>FinWebAlloc24[[#This Row],[2025‒26
Final
Allocation
Amount]]-FinWebAlloc24[[#This Row],[1st Apportionment (25%)]]</f>
        <v>565521</v>
      </c>
    </row>
    <row r="160" spans="1:16" x14ac:dyDescent="0.2">
      <c r="A160" s="2" t="s">
        <v>674</v>
      </c>
      <c r="B160" s="2" t="s">
        <v>676</v>
      </c>
      <c r="C160" s="3" t="s">
        <v>675</v>
      </c>
      <c r="D160" s="3" t="s">
        <v>677</v>
      </c>
      <c r="E160" s="3" t="s">
        <v>24</v>
      </c>
      <c r="F160" s="3" t="s">
        <v>25</v>
      </c>
      <c r="G160" s="3" t="s">
        <v>677</v>
      </c>
      <c r="H160" s="12" t="s">
        <v>678</v>
      </c>
      <c r="I160" s="3" t="s">
        <v>30</v>
      </c>
      <c r="J160" s="3">
        <v>1</v>
      </c>
      <c r="K160" s="3" t="s">
        <v>777</v>
      </c>
      <c r="L160" s="3">
        <v>0</v>
      </c>
      <c r="M160" s="3">
        <v>0</v>
      </c>
      <c r="N160" s="4">
        <v>0</v>
      </c>
      <c r="O160" s="4">
        <v>0</v>
      </c>
      <c r="P160" s="5">
        <f>FinWebAlloc24[[#This Row],[2025‒26
Final
Allocation
Amount]]-FinWebAlloc24[[#This Row],[1st Apportionment (25%)]]</f>
        <v>0</v>
      </c>
    </row>
    <row r="161" spans="1:16" x14ac:dyDescent="0.2">
      <c r="A161" s="2" t="s">
        <v>679</v>
      </c>
      <c r="B161" s="2" t="s">
        <v>680</v>
      </c>
      <c r="C161" s="3" t="s">
        <v>681</v>
      </c>
      <c r="D161" s="3" t="s">
        <v>682</v>
      </c>
      <c r="E161" s="3" t="s">
        <v>24</v>
      </c>
      <c r="F161" s="3" t="s">
        <v>25</v>
      </c>
      <c r="G161" s="3" t="s">
        <v>682</v>
      </c>
      <c r="H161" s="12" t="s">
        <v>683</v>
      </c>
      <c r="I161" s="3" t="s">
        <v>26</v>
      </c>
      <c r="J161" s="3">
        <v>1</v>
      </c>
      <c r="K161" s="3" t="s">
        <v>778</v>
      </c>
      <c r="L161" s="3">
        <v>0</v>
      </c>
      <c r="M161" s="3">
        <v>1</v>
      </c>
      <c r="N161" s="4">
        <v>754028</v>
      </c>
      <c r="O161" s="4">
        <v>188507</v>
      </c>
      <c r="P161" s="5">
        <f>FinWebAlloc24[[#This Row],[2025‒26
Final
Allocation
Amount]]-FinWebAlloc24[[#This Row],[1st Apportionment (25%)]]</f>
        <v>565521</v>
      </c>
    </row>
    <row r="162" spans="1:16" x14ac:dyDescent="0.2">
      <c r="A162" s="2" t="s">
        <v>679</v>
      </c>
      <c r="B162" s="2" t="s">
        <v>684</v>
      </c>
      <c r="C162" s="3" t="s">
        <v>681</v>
      </c>
      <c r="D162" s="3" t="s">
        <v>685</v>
      </c>
      <c r="E162" s="3" t="s">
        <v>24</v>
      </c>
      <c r="F162" s="3" t="s">
        <v>25</v>
      </c>
      <c r="G162" s="3" t="s">
        <v>685</v>
      </c>
      <c r="H162" s="12" t="s">
        <v>686</v>
      </c>
      <c r="I162" s="3" t="s">
        <v>30</v>
      </c>
      <c r="J162" s="3">
        <v>1</v>
      </c>
      <c r="K162" s="3" t="s">
        <v>778</v>
      </c>
      <c r="L162" s="3">
        <v>0</v>
      </c>
      <c r="M162" s="3">
        <v>1</v>
      </c>
      <c r="N162" s="4">
        <v>754028</v>
      </c>
      <c r="O162" s="4">
        <v>188507</v>
      </c>
      <c r="P162" s="5">
        <f>FinWebAlloc24[[#This Row],[2025‒26
Final
Allocation
Amount]]-FinWebAlloc24[[#This Row],[1st Apportionment (25%)]]</f>
        <v>565521</v>
      </c>
    </row>
    <row r="163" spans="1:16" x14ac:dyDescent="0.2">
      <c r="A163" s="2" t="s">
        <v>687</v>
      </c>
      <c r="B163" s="2" t="s">
        <v>688</v>
      </c>
      <c r="C163" s="3" t="s">
        <v>689</v>
      </c>
      <c r="D163" s="3" t="s">
        <v>690</v>
      </c>
      <c r="E163" s="3" t="s">
        <v>24</v>
      </c>
      <c r="F163" s="3" t="s">
        <v>25</v>
      </c>
      <c r="G163" s="3" t="s">
        <v>690</v>
      </c>
      <c r="H163" s="12" t="s">
        <v>773</v>
      </c>
      <c r="I163" s="3" t="s">
        <v>30</v>
      </c>
      <c r="J163" s="3">
        <v>1</v>
      </c>
      <c r="K163" s="3" t="s">
        <v>778</v>
      </c>
      <c r="L163" s="3">
        <v>0</v>
      </c>
      <c r="M163" s="3">
        <v>1</v>
      </c>
      <c r="N163" s="4">
        <v>754028</v>
      </c>
      <c r="O163" s="4">
        <v>188507</v>
      </c>
      <c r="P163" s="5">
        <f>FinWebAlloc24[[#This Row],[2025‒26
Final
Allocation
Amount]]-FinWebAlloc24[[#This Row],[1st Apportionment (25%)]]</f>
        <v>565521</v>
      </c>
    </row>
    <row r="164" spans="1:16" x14ac:dyDescent="0.2">
      <c r="A164" s="2" t="s">
        <v>687</v>
      </c>
      <c r="B164" s="2" t="s">
        <v>691</v>
      </c>
      <c r="C164" s="3" t="s">
        <v>689</v>
      </c>
      <c r="D164" s="3" t="s">
        <v>692</v>
      </c>
      <c r="E164" s="3" t="s">
        <v>693</v>
      </c>
      <c r="F164" s="3" t="s">
        <v>694</v>
      </c>
      <c r="G164" s="3" t="s">
        <v>695</v>
      </c>
      <c r="H164" s="12" t="s">
        <v>696</v>
      </c>
      <c r="I164" s="3" t="s">
        <v>38</v>
      </c>
      <c r="J164" s="3">
        <v>1</v>
      </c>
      <c r="K164" s="3" t="s">
        <v>778</v>
      </c>
      <c r="L164" s="3">
        <v>0</v>
      </c>
      <c r="M164" s="3">
        <v>1</v>
      </c>
      <c r="N164" s="4">
        <v>754028</v>
      </c>
      <c r="O164" s="4">
        <v>188507</v>
      </c>
      <c r="P164" s="5">
        <f>FinWebAlloc24[[#This Row],[2025‒26
Final
Allocation
Amount]]-FinWebAlloc24[[#This Row],[1st Apportionment (25%)]]</f>
        <v>565521</v>
      </c>
    </row>
    <row r="165" spans="1:16" x14ac:dyDescent="0.2">
      <c r="A165" s="2" t="s">
        <v>687</v>
      </c>
      <c r="B165" s="2" t="s">
        <v>697</v>
      </c>
      <c r="C165" s="3" t="s">
        <v>689</v>
      </c>
      <c r="D165" s="3" t="s">
        <v>698</v>
      </c>
      <c r="E165" s="3" t="s">
        <v>699</v>
      </c>
      <c r="F165" s="3" t="s">
        <v>700</v>
      </c>
      <c r="G165" s="3" t="s">
        <v>701</v>
      </c>
      <c r="H165" s="12" t="s">
        <v>702</v>
      </c>
      <c r="I165" s="3" t="s">
        <v>38</v>
      </c>
      <c r="J165" s="3">
        <v>1</v>
      </c>
      <c r="K165" s="3" t="s">
        <v>778</v>
      </c>
      <c r="L165" s="3">
        <v>0</v>
      </c>
      <c r="M165" s="3">
        <v>1</v>
      </c>
      <c r="N165" s="4">
        <v>754028</v>
      </c>
      <c r="O165" s="4">
        <v>188507</v>
      </c>
      <c r="P165" s="5">
        <f>FinWebAlloc24[[#This Row],[2025‒26
Final
Allocation
Amount]]-FinWebAlloc24[[#This Row],[1st Apportionment (25%)]]</f>
        <v>565521</v>
      </c>
    </row>
    <row r="166" spans="1:16" x14ac:dyDescent="0.2">
      <c r="A166" s="2" t="s">
        <v>703</v>
      </c>
      <c r="B166" s="2" t="s">
        <v>704</v>
      </c>
      <c r="C166" s="3" t="s">
        <v>705</v>
      </c>
      <c r="D166" s="3" t="s">
        <v>706</v>
      </c>
      <c r="E166" s="3" t="s">
        <v>24</v>
      </c>
      <c r="F166" s="3" t="s">
        <v>25</v>
      </c>
      <c r="G166" s="3" t="s">
        <v>706</v>
      </c>
      <c r="H166" s="12" t="s">
        <v>707</v>
      </c>
      <c r="I166" s="3" t="s">
        <v>26</v>
      </c>
      <c r="J166" s="3">
        <v>2</v>
      </c>
      <c r="K166" s="3" t="s">
        <v>778</v>
      </c>
      <c r="L166" s="3">
        <v>0</v>
      </c>
      <c r="M166" s="3">
        <v>2</v>
      </c>
      <c r="N166" s="4">
        <v>1508055</v>
      </c>
      <c r="O166" s="4">
        <v>377014</v>
      </c>
      <c r="P166" s="5">
        <f>FinWebAlloc24[[#This Row],[2025‒26
Final
Allocation
Amount]]-FinWebAlloc24[[#This Row],[1st Apportionment (25%)]]</f>
        <v>1131041</v>
      </c>
    </row>
    <row r="167" spans="1:16" x14ac:dyDescent="0.2">
      <c r="A167" s="2" t="s">
        <v>703</v>
      </c>
      <c r="B167" s="2" t="s">
        <v>708</v>
      </c>
      <c r="C167" s="3" t="s">
        <v>705</v>
      </c>
      <c r="D167" s="3" t="s">
        <v>709</v>
      </c>
      <c r="E167" s="3" t="s">
        <v>24</v>
      </c>
      <c r="F167" s="3" t="s">
        <v>25</v>
      </c>
      <c r="G167" s="3" t="s">
        <v>709</v>
      </c>
      <c r="H167" s="12" t="s">
        <v>710</v>
      </c>
      <c r="I167" s="3" t="s">
        <v>30</v>
      </c>
      <c r="J167" s="3">
        <v>1</v>
      </c>
      <c r="K167" s="3" t="s">
        <v>778</v>
      </c>
      <c r="L167" s="3">
        <v>0</v>
      </c>
      <c r="M167" s="3">
        <v>1</v>
      </c>
      <c r="N167" s="4">
        <v>754028</v>
      </c>
      <c r="O167" s="4">
        <v>188507</v>
      </c>
      <c r="P167" s="5">
        <f>FinWebAlloc24[[#This Row],[2025‒26
Final
Allocation
Amount]]-FinWebAlloc24[[#This Row],[1st Apportionment (25%)]]</f>
        <v>565521</v>
      </c>
    </row>
    <row r="168" spans="1:16" x14ac:dyDescent="0.2">
      <c r="A168" s="2" t="s">
        <v>703</v>
      </c>
      <c r="B168" s="2" t="s">
        <v>711</v>
      </c>
      <c r="C168" s="3" t="s">
        <v>705</v>
      </c>
      <c r="D168" s="3" t="s">
        <v>706</v>
      </c>
      <c r="E168" s="3" t="s">
        <v>712</v>
      </c>
      <c r="F168" s="3" t="s">
        <v>713</v>
      </c>
      <c r="G168" s="3" t="s">
        <v>714</v>
      </c>
      <c r="H168" s="12" t="s">
        <v>715</v>
      </c>
      <c r="I168" s="3" t="s">
        <v>38</v>
      </c>
      <c r="J168" s="3">
        <v>1</v>
      </c>
      <c r="K168" s="3" t="s">
        <v>778</v>
      </c>
      <c r="L168" s="3">
        <v>0</v>
      </c>
      <c r="M168" s="3">
        <v>1</v>
      </c>
      <c r="N168" s="4">
        <v>754028</v>
      </c>
      <c r="O168" s="4">
        <v>188507</v>
      </c>
      <c r="P168" s="5">
        <f>FinWebAlloc24[[#This Row],[2025‒26
Final
Allocation
Amount]]-FinWebAlloc24[[#This Row],[1st Apportionment (25%)]]</f>
        <v>565521</v>
      </c>
    </row>
    <row r="169" spans="1:16" x14ac:dyDescent="0.2">
      <c r="A169" s="2" t="s">
        <v>716</v>
      </c>
      <c r="B169" s="2" t="s">
        <v>717</v>
      </c>
      <c r="C169" s="3" t="s">
        <v>718</v>
      </c>
      <c r="D169" s="3" t="s">
        <v>719</v>
      </c>
      <c r="E169" s="3" t="s">
        <v>24</v>
      </c>
      <c r="F169" s="3" t="s">
        <v>25</v>
      </c>
      <c r="G169" s="3" t="s">
        <v>719</v>
      </c>
      <c r="H169" s="12" t="s">
        <v>720</v>
      </c>
      <c r="I169" s="3" t="s">
        <v>30</v>
      </c>
      <c r="J169" s="3">
        <v>1</v>
      </c>
      <c r="K169" s="3" t="s">
        <v>778</v>
      </c>
      <c r="L169" s="3">
        <v>0</v>
      </c>
      <c r="M169" s="3">
        <v>1</v>
      </c>
      <c r="N169" s="4">
        <v>754028</v>
      </c>
      <c r="O169" s="4">
        <v>188507</v>
      </c>
      <c r="P169" s="5">
        <f>FinWebAlloc24[[#This Row],[2025‒26
Final
Allocation
Amount]]-FinWebAlloc24[[#This Row],[1st Apportionment (25%)]]</f>
        <v>565521</v>
      </c>
    </row>
    <row r="170" spans="1:16" x14ac:dyDescent="0.2">
      <c r="A170" s="2" t="s">
        <v>721</v>
      </c>
      <c r="B170" s="2" t="s">
        <v>722</v>
      </c>
      <c r="C170" s="3" t="s">
        <v>723</v>
      </c>
      <c r="D170" s="3" t="s">
        <v>724</v>
      </c>
      <c r="E170" s="3" t="s">
        <v>725</v>
      </c>
      <c r="F170" s="3" t="s">
        <v>726</v>
      </c>
      <c r="G170" s="3" t="s">
        <v>727</v>
      </c>
      <c r="H170" s="12" t="s">
        <v>728</v>
      </c>
      <c r="I170" s="3" t="s">
        <v>38</v>
      </c>
      <c r="J170" s="3">
        <v>1</v>
      </c>
      <c r="K170" s="3" t="s">
        <v>778</v>
      </c>
      <c r="L170" s="3">
        <v>0</v>
      </c>
      <c r="M170" s="3">
        <v>1</v>
      </c>
      <c r="N170" s="4">
        <v>754028</v>
      </c>
      <c r="O170" s="4">
        <v>188507</v>
      </c>
      <c r="P170" s="5">
        <f>FinWebAlloc24[[#This Row],[2025‒26
Final
Allocation
Amount]]-FinWebAlloc24[[#This Row],[1st Apportionment (25%)]]</f>
        <v>565521</v>
      </c>
    </row>
    <row r="171" spans="1:16" x14ac:dyDescent="0.2">
      <c r="A171" s="2" t="s">
        <v>729</v>
      </c>
      <c r="B171" s="2" t="s">
        <v>730</v>
      </c>
      <c r="C171" s="3" t="s">
        <v>731</v>
      </c>
      <c r="D171" s="3" t="s">
        <v>732</v>
      </c>
      <c r="E171" s="3" t="s">
        <v>24</v>
      </c>
      <c r="F171" s="3" t="s">
        <v>25</v>
      </c>
      <c r="G171" s="3" t="s">
        <v>732</v>
      </c>
      <c r="H171" s="12" t="s">
        <v>733</v>
      </c>
      <c r="I171" s="3" t="s">
        <v>26</v>
      </c>
      <c r="J171" s="3">
        <v>1</v>
      </c>
      <c r="K171" s="3" t="s">
        <v>778</v>
      </c>
      <c r="L171" s="3">
        <v>0</v>
      </c>
      <c r="M171" s="3">
        <v>1</v>
      </c>
      <c r="N171" s="4">
        <v>754028</v>
      </c>
      <c r="O171" s="4">
        <v>188507</v>
      </c>
      <c r="P171" s="5">
        <f>FinWebAlloc24[[#This Row],[2025‒26
Final
Allocation
Amount]]-FinWebAlloc24[[#This Row],[1st Apportionment (25%)]]</f>
        <v>565521</v>
      </c>
    </row>
    <row r="172" spans="1:16" x14ac:dyDescent="0.2">
      <c r="A172" s="2" t="s">
        <v>729</v>
      </c>
      <c r="B172" s="2" t="s">
        <v>734</v>
      </c>
      <c r="C172" s="3" t="s">
        <v>731</v>
      </c>
      <c r="D172" s="3" t="s">
        <v>735</v>
      </c>
      <c r="E172" s="3" t="s">
        <v>24</v>
      </c>
      <c r="F172" s="3" t="s">
        <v>25</v>
      </c>
      <c r="G172" s="3" t="s">
        <v>735</v>
      </c>
      <c r="H172" s="12" t="s">
        <v>736</v>
      </c>
      <c r="I172" s="3" t="s">
        <v>30</v>
      </c>
      <c r="J172" s="3">
        <v>1</v>
      </c>
      <c r="K172" s="3" t="s">
        <v>778</v>
      </c>
      <c r="L172" s="3">
        <v>0</v>
      </c>
      <c r="M172" s="3">
        <v>1</v>
      </c>
      <c r="N172" s="4">
        <v>754028</v>
      </c>
      <c r="O172" s="4">
        <v>188507</v>
      </c>
      <c r="P172" s="5">
        <f>FinWebAlloc24[[#This Row],[2025‒26
Final
Allocation
Amount]]-FinWebAlloc24[[#This Row],[1st Apportionment (25%)]]</f>
        <v>565521</v>
      </c>
    </row>
    <row r="173" spans="1:16" x14ac:dyDescent="0.2">
      <c r="A173" s="2" t="s">
        <v>729</v>
      </c>
      <c r="B173" s="2" t="s">
        <v>737</v>
      </c>
      <c r="C173" s="3" t="s">
        <v>731</v>
      </c>
      <c r="D173" s="3" t="s">
        <v>738</v>
      </c>
      <c r="E173" s="3" t="s">
        <v>739</v>
      </c>
      <c r="F173" s="3" t="s">
        <v>740</v>
      </c>
      <c r="G173" s="3" t="s">
        <v>741</v>
      </c>
      <c r="H173" s="12" t="s">
        <v>742</v>
      </c>
      <c r="I173" s="3" t="s">
        <v>38</v>
      </c>
      <c r="J173" s="3">
        <v>1</v>
      </c>
      <c r="K173" s="3" t="s">
        <v>777</v>
      </c>
      <c r="L173" s="3">
        <v>0</v>
      </c>
      <c r="M173" s="3">
        <v>0</v>
      </c>
      <c r="N173" s="4">
        <v>0</v>
      </c>
      <c r="O173" s="4">
        <v>0</v>
      </c>
      <c r="P173" s="5">
        <f>FinWebAlloc24[[#This Row],[2025‒26
Final
Allocation
Amount]]-FinWebAlloc24[[#This Row],[1st Apportionment (25%)]]</f>
        <v>0</v>
      </c>
    </row>
    <row r="174" spans="1:16" x14ac:dyDescent="0.2">
      <c r="A174" s="2" t="s">
        <v>743</v>
      </c>
      <c r="B174" s="2" t="s">
        <v>745</v>
      </c>
      <c r="C174" s="3" t="s">
        <v>744</v>
      </c>
      <c r="D174" s="3" t="s">
        <v>746</v>
      </c>
      <c r="E174" s="3" t="s">
        <v>24</v>
      </c>
      <c r="F174" s="3" t="s">
        <v>25</v>
      </c>
      <c r="G174" s="3" t="s">
        <v>746</v>
      </c>
      <c r="H174" s="12" t="s">
        <v>747</v>
      </c>
      <c r="I174" s="3" t="s">
        <v>30</v>
      </c>
      <c r="J174" s="3">
        <v>1</v>
      </c>
      <c r="K174" s="3" t="s">
        <v>778</v>
      </c>
      <c r="L174" s="3">
        <v>0</v>
      </c>
      <c r="M174" s="3">
        <v>1</v>
      </c>
      <c r="N174" s="4">
        <v>754028</v>
      </c>
      <c r="O174" s="4">
        <v>188507</v>
      </c>
      <c r="P174" s="5">
        <f>FinWebAlloc24[[#This Row],[2025‒26
Final
Allocation
Amount]]-FinWebAlloc24[[#This Row],[1st Apportionment (25%)]]</f>
        <v>565521</v>
      </c>
    </row>
    <row r="175" spans="1:16" x14ac:dyDescent="0.2">
      <c r="A175" s="2" t="s">
        <v>743</v>
      </c>
      <c r="B175" s="2" t="s">
        <v>748</v>
      </c>
      <c r="C175" s="3" t="s">
        <v>744</v>
      </c>
      <c r="D175" s="3" t="s">
        <v>749</v>
      </c>
      <c r="E175" s="3" t="s">
        <v>750</v>
      </c>
      <c r="F175" s="3" t="s">
        <v>751</v>
      </c>
      <c r="G175" s="3" t="s">
        <v>752</v>
      </c>
      <c r="H175" s="12" t="s">
        <v>753</v>
      </c>
      <c r="I175" s="3" t="s">
        <v>38</v>
      </c>
      <c r="J175" s="3">
        <v>1</v>
      </c>
      <c r="K175" s="3" t="s">
        <v>777</v>
      </c>
      <c r="L175" s="3">
        <v>0</v>
      </c>
      <c r="M175" s="3">
        <v>0</v>
      </c>
      <c r="N175" s="4">
        <v>0</v>
      </c>
      <c r="O175" s="4">
        <v>0</v>
      </c>
      <c r="P175" s="5">
        <f>FinWebAlloc24[[#This Row],[2025‒26
Final
Allocation
Amount]]-FinWebAlloc24[[#This Row],[1st Apportionment (25%)]]</f>
        <v>0</v>
      </c>
    </row>
    <row r="176" spans="1:16" x14ac:dyDescent="0.2">
      <c r="A176" s="2" t="s">
        <v>754</v>
      </c>
      <c r="B176" s="2" t="s">
        <v>755</v>
      </c>
      <c r="C176" s="3" t="s">
        <v>756</v>
      </c>
      <c r="D176" s="3" t="s">
        <v>757</v>
      </c>
      <c r="E176" s="3" t="s">
        <v>24</v>
      </c>
      <c r="F176" s="3" t="s">
        <v>25</v>
      </c>
      <c r="G176" s="3" t="s">
        <v>757</v>
      </c>
      <c r="H176" s="12" t="s">
        <v>758</v>
      </c>
      <c r="I176" s="3" t="s">
        <v>26</v>
      </c>
      <c r="J176" s="3">
        <v>1</v>
      </c>
      <c r="K176" s="3" t="s">
        <v>778</v>
      </c>
      <c r="L176" s="3">
        <v>0</v>
      </c>
      <c r="M176" s="3">
        <v>1</v>
      </c>
      <c r="N176" s="4">
        <v>754028</v>
      </c>
      <c r="O176" s="4">
        <v>188507</v>
      </c>
      <c r="P176" s="5">
        <f>FinWebAlloc24[[#This Row],[2025‒26
Final
Allocation
Amount]]-FinWebAlloc24[[#This Row],[1st Apportionment (25%)]]</f>
        <v>565521</v>
      </c>
    </row>
    <row r="177" spans="1:16" ht="15.75" x14ac:dyDescent="0.25">
      <c r="A177" s="14" t="s">
        <v>759</v>
      </c>
      <c r="B177" s="14"/>
      <c r="C177" s="14"/>
      <c r="D177" s="14"/>
      <c r="E177" s="14"/>
      <c r="F177" s="14"/>
      <c r="G177" s="15"/>
      <c r="H177" s="14"/>
      <c r="I177" s="14"/>
      <c r="J177" s="15">
        <f>SUBTOTAL(109,FinWebAlloc24[2025–26 Total CSI Eligible Schools])</f>
        <v>224</v>
      </c>
      <c r="K177" s="15"/>
      <c r="L177" s="15"/>
      <c r="M177" s="15">
        <f>SUBTOTAL(109,FinWebAlloc24[Total CSI Eligible Schools with Allocation])</f>
        <v>194</v>
      </c>
      <c r="N177" s="16">
        <f>SUBTOTAL(109,FinWebAlloc24[2025‒26
Final
Allocation
Amount])</f>
        <v>146281376</v>
      </c>
      <c r="O177" s="16">
        <f>SUBTOTAL(109,FinWebAlloc24[1st Apportionment (25%)])</f>
        <v>36570349</v>
      </c>
      <c r="P177" s="16">
        <f>SUBTOTAL(109,FinWebAlloc24[Balance Remaining])</f>
        <v>109711027</v>
      </c>
    </row>
    <row r="178" spans="1:16" x14ac:dyDescent="0.2">
      <c r="A178" s="1" t="s">
        <v>760</v>
      </c>
    </row>
    <row r="179" spans="1:16" x14ac:dyDescent="0.2">
      <c r="A179" s="1" t="s">
        <v>761</v>
      </c>
      <c r="P179" s="1" t="s">
        <v>780</v>
      </c>
    </row>
    <row r="180" spans="1:16" x14ac:dyDescent="0.2">
      <c r="A180" s="7" t="s">
        <v>779</v>
      </c>
    </row>
  </sheetData>
  <hyperlinks>
    <hyperlink ref="A10" r:id="rId1" tooltip="Apportionment overview web page for CSI LEA for the fiscal year 2025-26." xr:uid="{23FC1454-7A1E-403B-99CC-1136B31663D1}"/>
  </hyperlinks>
  <pageMargins left="0.7" right="0.7" top="0.75" bottom="0.75" header="0.3" footer="0.3"/>
  <pageSetup orientation="portrait" horizontalDpi="1200"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CSI LEA FY 25-26 Alloc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Ent-25: CSI LEA (CA Dept of Education)</dc:title>
  <dc:subject>Every Student Succeeds Act (ESSA) Comprehensive Support and Improvement (CSI) Local Educational Agency (LEA) final allocation for fiscal year 2025-26.</dc:subject>
  <dc:creator/>
  <cp:lastModifiedBy/>
  <dcterms:created xsi:type="dcterms:W3CDTF">2026-04-21T02:37:20Z</dcterms:created>
  <dcterms:modified xsi:type="dcterms:W3CDTF">2026-04-21T16:26:04Z</dcterms:modified>
</cp:coreProperties>
</file>