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BDDE395F-7BB6-4344-AC3B-B06DBC178B8B}" xr6:coauthVersionLast="47" xr6:coauthVersionMax="47" xr10:uidLastSave="{00000000-0000-0000-0000-000000000000}"/>
  <bookViews>
    <workbookView xWindow="-120" yWindow="-120" windowWidth="29040" windowHeight="15840" xr2:uid="{C3B793AF-CABB-45FA-B8BA-BC4145DA5DF1}"/>
  </bookViews>
  <sheets>
    <sheet name="LREBG Offset #2 (Schedule-LEA)" sheetId="1" r:id="rId1"/>
    <sheet name="LREBG Offset #2 (Schedule-COE)" sheetId="2" r:id="rId2"/>
  </sheets>
  <definedNames>
    <definedName name="_maryann">#REF!</definedName>
    <definedName name="Add_Ons" localSheetId="1">#REF!</definedName>
    <definedName name="Add_Ons">#REF!</definedName>
    <definedName name="Add_Ons2" localSheetId="1">#REF!</definedName>
    <definedName name="Add_Ons2">#REF!</definedName>
    <definedName name="Att_COE" localSheetId="1">#REF!</definedName>
    <definedName name="Att_COE">#REF!</definedName>
    <definedName name="Att_COE2" localSheetId="1">#REF!</definedName>
    <definedName name="Att_COE2">#REF!</definedName>
    <definedName name="Att_CS" localSheetId="1">#REF!</definedName>
    <definedName name="Att_CS">#REF!</definedName>
    <definedName name="CALSTARS_to_FI_Cal_Crosswalk" localSheetId="1">#REF!</definedName>
    <definedName name="CALSTARS_to_FI_Cal_Crosswalk">#REF!</definedName>
    <definedName name="CNIPS" localSheetId="1">#REF!</definedName>
    <definedName name="CNIPS">#REF!</definedName>
    <definedName name="CNVAP" localSheetId="1">#REF!</definedName>
    <definedName name="CNVAP">#REF!</definedName>
    <definedName name="County_UPP" localSheetId="1">#REF!</definedName>
    <definedName name="County_UPP">#REF!</definedName>
    <definedName name="Crosswalk" localSheetId="1">#REF!</definedName>
    <definedName name="Crosswalk">#REF!</definedName>
    <definedName name="CSLCFF">#REF!</definedName>
    <definedName name="Current_Period" localSheetId="1">#REF!</definedName>
    <definedName name="Current_Period">#REF!</definedName>
    <definedName name="CY_P2" localSheetId="1">#REF!</definedName>
    <definedName name="CY_P2">#REF!</definedName>
    <definedName name="Debbie" localSheetId="1">#REF!</definedName>
    <definedName name="Debbie">#REF!</definedName>
    <definedName name="dfcpan">#REF!</definedName>
    <definedName name="dfcpp2">#REF!</definedName>
    <definedName name="District_Count" localSheetId="1">#REF!</definedName>
    <definedName name="District_Count">#REF!</definedName>
    <definedName name="EMP" localSheetId="1">#REF!</definedName>
    <definedName name="EMP">#REF!</definedName>
    <definedName name="ENC" localSheetId="1">#REF!</definedName>
    <definedName name="ENC">#REF!</definedName>
    <definedName name="EPA" localSheetId="1">#REF!</definedName>
    <definedName name="EPA">#REF!</definedName>
    <definedName name="Foster_Youth_Floor" localSheetId="1">#REF!</definedName>
    <definedName name="Foster_Youth_Floor">#REF!</definedName>
    <definedName name="Foster_Youth_Target" localSheetId="1">#REF!</definedName>
    <definedName name="Foster_Youth_Target">#REF!</definedName>
    <definedName name="GOV" localSheetId="1">#REF!</definedName>
    <definedName name="GOV">#REF!</definedName>
    <definedName name="Local_Revenue" localSheetId="1">#REF!</definedName>
    <definedName name="Local_Revenue">#REF!</definedName>
    <definedName name="maryann">#REF!</definedName>
    <definedName name="OpenDoc" localSheetId="1">#REF!</definedName>
    <definedName name="OpenDoc">#REF!</definedName>
    <definedName name="Ops_Grant" localSheetId="1">#REF!</definedName>
    <definedName name="Ops_Grant">#REF!</definedName>
    <definedName name="PA_Summary" localSheetId="1">#REF!</definedName>
    <definedName name="PA_Summary">#REF!</definedName>
    <definedName name="PARIS" localSheetId="1">#REF!</definedName>
    <definedName name="PARIS">#REF!</definedName>
    <definedName name="_xlnm.Print_Area" localSheetId="0">'LREBG Offset #2 (Schedule-LEA)'!$A$1:$R$43</definedName>
    <definedName name="Prior_Period" localSheetId="1">#REF!</definedName>
    <definedName name="Prior_Period">#REF!</definedName>
    <definedName name="PY_P2" localSheetId="1">#REF!</definedName>
    <definedName name="PY_P2">#REF!</definedName>
    <definedName name="PYC_Summary" localSheetId="1">#REF!</definedName>
    <definedName name="PYC_Summary">#REF!</definedName>
    <definedName name="STD" localSheetId="1">#REF!</definedName>
    <definedName name="STD">#REF!</definedName>
    <definedName name="Vendor_Match_Results" localSheetId="1">#REF!</definedName>
    <definedName name="Vendor_Match_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2" l="1"/>
  <c r="Q39" i="1"/>
  <c r="P39" i="1"/>
  <c r="O39" i="1"/>
  <c r="N39" i="1"/>
  <c r="M39" i="1"/>
  <c r="L39" i="1"/>
  <c r="R39" i="1"/>
</calcChain>
</file>

<file path=xl/sharedStrings.xml><?xml version="1.0" encoding="utf-8"?>
<sst xmlns="http://schemas.openxmlformats.org/spreadsheetml/2006/main" count="361" uniqueCount="193">
  <si>
    <t>Fiscal Year 2022–23</t>
  </si>
  <si>
    <t xml:space="preserve">The Schedule of Second Recovery of Overpayments collects overpayments resulting from the reduced funding levels in the 2023-24 State Budget. </t>
  </si>
  <si>
    <t>The Schedule of Revised Allocations is available on the LREBG funding results webpage at:</t>
  </si>
  <si>
    <t>County Name</t>
  </si>
  <si>
    <t>FI$CAL
Supplier
ID</t>
  </si>
  <si>
    <t>FI$CAL
Address
Sequence
ID</t>
  </si>
  <si>
    <t>Full CDS Code</t>
  </si>
  <si>
    <t>County 
Code</t>
  </si>
  <si>
    <t>District
Code</t>
  </si>
  <si>
    <t>School
Code</t>
  </si>
  <si>
    <t>Charter
Number</t>
  </si>
  <si>
    <t>Fund
Type</t>
  </si>
  <si>
    <t>Service
Location</t>
  </si>
  <si>
    <t>Revised
Allocation</t>
  </si>
  <si>
    <t>Prior
Apportionments</t>
  </si>
  <si>
    <t>Total 
Overpayment</t>
  </si>
  <si>
    <t>Current Recovery
PCA 25695</t>
  </si>
  <si>
    <t>Current Recovery
PCA 25696</t>
  </si>
  <si>
    <t>Current Recovery
Total</t>
  </si>
  <si>
    <t>Remaining Balance to be Recovered</t>
  </si>
  <si>
    <t>Calaveras</t>
  </si>
  <si>
    <t>0000011788</t>
  </si>
  <si>
    <t>05615560000000</t>
  </si>
  <si>
    <t>05</t>
  </si>
  <si>
    <t>61556</t>
  </si>
  <si>
    <t>0000000</t>
  </si>
  <si>
    <t>N/A</t>
  </si>
  <si>
    <t>Bret Harte Union High</t>
  </si>
  <si>
    <t>El Dorado</t>
  </si>
  <si>
    <t>0000011790</t>
  </si>
  <si>
    <t>09100900930131</t>
  </si>
  <si>
    <t>09</t>
  </si>
  <si>
    <t>10090</t>
  </si>
  <si>
    <t>0930131</t>
  </si>
  <si>
    <t>0053</t>
  </si>
  <si>
    <t>L</t>
  </si>
  <si>
    <t>Rite of Passage</t>
  </si>
  <si>
    <t>Los Angeles</t>
  </si>
  <si>
    <t>0000044132</t>
  </si>
  <si>
    <t>19643110000000</t>
  </si>
  <si>
    <t>19</t>
  </si>
  <si>
    <t>64311</t>
  </si>
  <si>
    <t>Beverly Hills Unified</t>
  </si>
  <si>
    <t>19647330125625</t>
  </si>
  <si>
    <t>64733</t>
  </si>
  <si>
    <t>0125625</t>
  </si>
  <si>
    <t>1377</t>
  </si>
  <si>
    <t>D</t>
  </si>
  <si>
    <t>C1377</t>
  </si>
  <si>
    <t>KIPP Scholar Academy</t>
  </si>
  <si>
    <t>Marin</t>
  </si>
  <si>
    <t>0000004508</t>
  </si>
  <si>
    <t>21102152130102</t>
  </si>
  <si>
    <t>21</t>
  </si>
  <si>
    <t>10215</t>
  </si>
  <si>
    <t>2130102</t>
  </si>
  <si>
    <t>0087</t>
  </si>
  <si>
    <t>Phoenix Academy</t>
  </si>
  <si>
    <t>21654820000000</t>
  </si>
  <si>
    <t>65482</t>
  </si>
  <si>
    <t>Tamalpais Union High</t>
  </si>
  <si>
    <t>Nevada</t>
  </si>
  <si>
    <t>0000011835</t>
  </si>
  <si>
    <t>29102980114314</t>
  </si>
  <si>
    <t>29</t>
  </si>
  <si>
    <t>10298</t>
  </si>
  <si>
    <t>0114314</t>
  </si>
  <si>
    <t>0871</t>
  </si>
  <si>
    <t>Bitney Prep High</t>
  </si>
  <si>
    <t>Orange</t>
  </si>
  <si>
    <t>0000012840</t>
  </si>
  <si>
    <t>30103060139469</t>
  </si>
  <si>
    <t>30</t>
  </si>
  <si>
    <t>10306</t>
  </si>
  <si>
    <t>0139469</t>
  </si>
  <si>
    <t>2048</t>
  </si>
  <si>
    <t>C2048</t>
  </si>
  <si>
    <t>International School for Science and Culture</t>
  </si>
  <si>
    <t>San Bernardino</t>
  </si>
  <si>
    <t>0000011839</t>
  </si>
  <si>
    <t>36738580000000</t>
  </si>
  <si>
    <t>36</t>
  </si>
  <si>
    <t>73858</t>
  </si>
  <si>
    <t>Baker Valley Unified</t>
  </si>
  <si>
    <t>San Luis Obispo</t>
  </si>
  <si>
    <t>0000011842</t>
  </si>
  <si>
    <t>40688090000000</t>
  </si>
  <si>
    <t>40</t>
  </si>
  <si>
    <t>68809</t>
  </si>
  <si>
    <t>San Luis Coastal Unified</t>
  </si>
  <si>
    <t>San Mateo</t>
  </si>
  <si>
    <t>0000011843</t>
  </si>
  <si>
    <t>41689240000000</t>
  </si>
  <si>
    <t>41</t>
  </si>
  <si>
    <t>68924</t>
  </si>
  <si>
    <t>Jefferson Union High</t>
  </si>
  <si>
    <t>41689240127548</t>
  </si>
  <si>
    <t>0127548</t>
  </si>
  <si>
    <t>1500</t>
  </si>
  <si>
    <t>C1500</t>
  </si>
  <si>
    <t>Summit Public School: Shasta</t>
  </si>
  <si>
    <t>41689990134197</t>
  </si>
  <si>
    <t>68999</t>
  </si>
  <si>
    <t>0134197</t>
  </si>
  <si>
    <t>0125</t>
  </si>
  <si>
    <t>C0125</t>
  </si>
  <si>
    <t>Aspire East Palo Alto Charter</t>
  </si>
  <si>
    <t>41689990135608</t>
  </si>
  <si>
    <t>0135608</t>
  </si>
  <si>
    <t>1868</t>
  </si>
  <si>
    <t>C1868</t>
  </si>
  <si>
    <t>KIPP Valiant Community Prep</t>
  </si>
  <si>
    <t>41690470000000</t>
  </si>
  <si>
    <t>69047</t>
  </si>
  <si>
    <t>San Mateo Union High</t>
  </si>
  <si>
    <t>41690470129759</t>
  </si>
  <si>
    <t>0129759</t>
  </si>
  <si>
    <t>1647</t>
  </si>
  <si>
    <t>C1647</t>
  </si>
  <si>
    <t>Design Tech High School</t>
  </si>
  <si>
    <t>41690620000000</t>
  </si>
  <si>
    <t>69062</t>
  </si>
  <si>
    <t>Sequoia Union High</t>
  </si>
  <si>
    <t>41690620119503</t>
  </si>
  <si>
    <t>0119503</t>
  </si>
  <si>
    <t>1070</t>
  </si>
  <si>
    <t>C1070</t>
  </si>
  <si>
    <t>Everest Public High</t>
  </si>
  <si>
    <t>41690700000000</t>
  </si>
  <si>
    <t>69070</t>
  </si>
  <si>
    <t>South San Francisco Unified</t>
  </si>
  <si>
    <t>Santa Barbara</t>
  </si>
  <si>
    <t>0000002583</t>
  </si>
  <si>
    <t>42691460000000</t>
  </si>
  <si>
    <t>42</t>
  </si>
  <si>
    <t>69146</t>
  </si>
  <si>
    <t>Carpinteria Unified</t>
  </si>
  <si>
    <t>42693280000000</t>
  </si>
  <si>
    <t>69328</t>
  </si>
  <si>
    <t>Santa Ynez Valley Union High</t>
  </si>
  <si>
    <t>42767860000000</t>
  </si>
  <si>
    <t>76786</t>
  </si>
  <si>
    <t>Santa Barbara Unified</t>
  </si>
  <si>
    <t>42772220138396</t>
  </si>
  <si>
    <t>77222</t>
  </si>
  <si>
    <t>0138396</t>
  </si>
  <si>
    <t>2014</t>
  </si>
  <si>
    <t>C2014</t>
  </si>
  <si>
    <t>Olive Grove Charter School - Santa Barbara</t>
  </si>
  <si>
    <t>Santa Clara</t>
  </si>
  <si>
    <t>0000011846</t>
  </si>
  <si>
    <t>43694010000000</t>
  </si>
  <si>
    <t>43</t>
  </si>
  <si>
    <t>69401</t>
  </si>
  <si>
    <t>Campbell Union High</t>
  </si>
  <si>
    <t>43694680000000</t>
  </si>
  <si>
    <t>69468</t>
  </si>
  <si>
    <t>Fremont Union High</t>
  </si>
  <si>
    <t>43696330000000</t>
  </si>
  <si>
    <t>69633</t>
  </si>
  <si>
    <t>Orchard Elementary</t>
  </si>
  <si>
    <t>43696660129718</t>
  </si>
  <si>
    <t>69666</t>
  </si>
  <si>
    <t>0129718</t>
  </si>
  <si>
    <t>1623</t>
  </si>
  <si>
    <t>C1623</t>
  </si>
  <si>
    <t>Downtown College Preparatory Middle</t>
  </si>
  <si>
    <t>43696664330585</t>
  </si>
  <si>
    <t>4330585</t>
  </si>
  <si>
    <t>0287</t>
  </si>
  <si>
    <t>C0287</t>
  </si>
  <si>
    <t>Downtown College Preparatory</t>
  </si>
  <si>
    <t>43696740000000</t>
  </si>
  <si>
    <t>69674</t>
  </si>
  <si>
    <t>Santa Clara Unified</t>
  </si>
  <si>
    <t>43696900000000</t>
  </si>
  <si>
    <t>69690</t>
  </si>
  <si>
    <t>Sunnyvale</t>
  </si>
  <si>
    <t>Statewide Totals</t>
  </si>
  <si>
    <t>Prepared by</t>
  </si>
  <si>
    <t>School Fiscal Services Division</t>
  </si>
  <si>
    <t>California Department of Education</t>
  </si>
  <si>
    <t>November 2023</t>
  </si>
  <si>
    <t>County Summary of the Second Recovery of Overpayments for the Learning Recovery Emergency Block Grant</t>
  </si>
  <si>
    <t>County Code</t>
  </si>
  <si>
    <t>County Treasurer</t>
  </si>
  <si>
    <t>County Total</t>
  </si>
  <si>
    <t>Total</t>
  </si>
  <si>
    <t>Local Educational Agency</t>
  </si>
  <si>
    <t>https://www.cde.ca.gov/fg/fo/r14/lrebg22result.asp</t>
  </si>
  <si>
    <t>Schedule of the Second Recovery of Overpayments for the Learning Recovery Emergency Block Grant (LREBG)</t>
  </si>
  <si>
    <t>Pursuant to California Education Code Section 32525(a)(3), the California Department of Education may recover the amounts overpaid from the Principal Apportionment Monthly Payment. Amounts not recovered in this schedule will be collected from the December monthly payment or via invoice.</t>
  </si>
  <si>
    <t>CDS: County District School; D: District; L: Local; PCA: Program Cost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</si>
</sst>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44" formatCode="_(&quot;$&quot;* #,##0.00_);_(&quot;$&quot;* \(#,##0.00\);_(&quot;$&quot;* &quot;-&quot;??_);_(@_)"/>
    <numFmt numFmtId="164" formatCode="_(&quot;$&quot;* #,##0_);_(&quot;$&quot;* \(#,##0\);_(&quot;$&quot;* &quot;-&quot;??_);_(@_)"/>
  </numFmts>
  <fonts count="11" x14ac:knownFonts="1">
    <font>
      <sz val="12"/>
      <color theme="1"/>
      <name val="Arial"/>
      <family val="2"/>
    </font>
    <font>
      <sz val="11"/>
      <color theme="1"/>
      <name val="Calibri"/>
      <family val="2"/>
      <scheme val="minor"/>
    </font>
    <font>
      <b/>
      <sz val="16"/>
      <name val="Arial"/>
      <family val="2"/>
    </font>
    <font>
      <sz val="12"/>
      <color theme="1"/>
      <name val="Arial"/>
      <family val="2"/>
    </font>
    <font>
      <b/>
      <sz val="14"/>
      <name val="Arial"/>
      <family val="2"/>
    </font>
    <font>
      <b/>
      <sz val="12"/>
      <color theme="1"/>
      <name val="Arial"/>
      <family val="2"/>
    </font>
    <font>
      <sz val="12"/>
      <name val="Arial"/>
      <family val="2"/>
    </font>
    <font>
      <u/>
      <sz val="12"/>
      <color theme="10"/>
      <name val="Arial"/>
      <family val="2"/>
    </font>
    <font>
      <b/>
      <sz val="12"/>
      <color theme="0"/>
      <name val="Arial"/>
      <family val="2"/>
    </font>
    <font>
      <b/>
      <sz val="11"/>
      <color theme="1"/>
      <name val="Arial"/>
      <family val="2"/>
    </font>
    <font>
      <b/>
      <sz val="12"/>
      <name val="Arial"/>
      <family val="2"/>
    </font>
  </fonts>
  <fills count="3">
    <fill>
      <patternFill patternType="none"/>
    </fill>
    <fill>
      <patternFill patternType="gray125"/>
    </fill>
    <fill>
      <patternFill patternType="solid">
        <fgColor rgb="FF008000"/>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xf numFmtId="44" fontId="1" fillId="0" borderId="0" applyFont="0" applyFill="0" applyBorder="0" applyAlignment="0" applyProtection="0"/>
    <xf numFmtId="0" fontId="10" fillId="0" borderId="0" applyNumberFormat="0" applyFill="0" applyAlignment="0" applyProtection="0"/>
    <xf numFmtId="0" fontId="10" fillId="0" borderId="0" applyNumberFormat="0" applyFill="0" applyAlignment="0" applyProtection="0"/>
    <xf numFmtId="0" fontId="7" fillId="0" borderId="0" applyNumberFormat="0" applyFill="0" applyBorder="0" applyAlignment="0" applyProtection="0"/>
    <xf numFmtId="0" fontId="10" fillId="0" borderId="0" applyNumberFormat="0" applyFill="0" applyAlignment="0" applyProtection="0"/>
    <xf numFmtId="0" fontId="6" fillId="0" borderId="0" applyNumberFormat="0" applyFill="0" applyAlignment="0" applyProtection="0"/>
    <xf numFmtId="0" fontId="3" fillId="0" borderId="0"/>
    <xf numFmtId="0" fontId="8" fillId="2" borderId="2" applyNumberFormat="0" applyProtection="0">
      <alignment horizontal="center"/>
    </xf>
    <xf numFmtId="0" fontId="10" fillId="0" borderId="0" applyNumberFormat="0" applyFill="0" applyAlignment="0" applyProtection="0"/>
    <xf numFmtId="0" fontId="10" fillId="0" borderId="0" applyNumberFormat="0" applyFill="0" applyAlignment="0" applyProtection="0"/>
    <xf numFmtId="0" fontId="5" fillId="0" borderId="4" applyNumberFormat="0" applyFill="0" applyAlignment="0" applyProtection="0"/>
  </cellStyleXfs>
  <cellXfs count="55">
    <xf numFmtId="0" fontId="0" fillId="0" borderId="0" xfId="0"/>
    <xf numFmtId="0" fontId="2" fillId="0" borderId="0" xfId="2" applyFont="1" applyFill="1"/>
    <xf numFmtId="0" fontId="2" fillId="0" borderId="0" xfId="2" applyFont="1" applyFill="1" applyAlignment="1">
      <alignment horizontal="center"/>
    </xf>
    <xf numFmtId="0" fontId="3" fillId="0" borderId="0" xfId="0" applyFont="1" applyAlignment="1">
      <alignment horizontal="center"/>
    </xf>
    <xf numFmtId="0" fontId="3" fillId="0" borderId="0" xfId="0" applyFont="1"/>
    <xf numFmtId="164" fontId="3" fillId="0" borderId="0" xfId="1" applyNumberFormat="1" applyFont="1" applyFill="1" applyBorder="1"/>
    <xf numFmtId="164" fontId="3" fillId="0" borderId="0" xfId="1" applyNumberFormat="1" applyFont="1" applyFill="1"/>
    <xf numFmtId="0" fontId="4" fillId="0" borderId="0" xfId="3" applyFont="1" applyFill="1"/>
    <xf numFmtId="0" fontId="4" fillId="0" borderId="0" xfId="3" applyFont="1" applyFill="1" applyAlignment="1">
      <alignment horizontal="center"/>
    </xf>
    <xf numFmtId="164" fontId="5" fillId="0" borderId="0" xfId="1" applyNumberFormat="1" applyFont="1" applyFill="1" applyBorder="1"/>
    <xf numFmtId="0" fontId="6" fillId="0" borderId="0" xfId="0" applyFont="1"/>
    <xf numFmtId="0" fontId="5" fillId="0" borderId="0" xfId="0" applyFont="1"/>
    <xf numFmtId="0" fontId="8" fillId="2" borderId="1" xfId="0" applyFont="1" applyFill="1" applyBorder="1" applyAlignment="1">
      <alignment horizontal="center" wrapText="1"/>
    </xf>
    <xf numFmtId="0" fontId="8" fillId="2" borderId="2" xfId="0" applyFont="1" applyFill="1" applyBorder="1" applyAlignment="1">
      <alignment horizontal="center" wrapText="1"/>
    </xf>
    <xf numFmtId="164" fontId="8" fillId="2" borderId="2" xfId="0" applyNumberFormat="1" applyFont="1" applyFill="1" applyBorder="1" applyAlignment="1">
      <alignment horizontal="center" wrapText="1"/>
    </xf>
    <xf numFmtId="0" fontId="8" fillId="2" borderId="3" xfId="0" applyFont="1" applyFill="1" applyBorder="1" applyAlignment="1">
      <alignment horizontal="center" wrapText="1"/>
    </xf>
    <xf numFmtId="1" fontId="3" fillId="0" borderId="0" xfId="0" applyNumberFormat="1" applyFont="1"/>
    <xf numFmtId="1" fontId="3" fillId="0" borderId="0" xfId="0" applyNumberFormat="1" applyFont="1" applyAlignment="1">
      <alignment horizontal="center"/>
    </xf>
    <xf numFmtId="49" fontId="3" fillId="0" borderId="0" xfId="0" applyNumberFormat="1" applyFont="1" applyAlignment="1">
      <alignment horizontal="center" wrapText="1"/>
    </xf>
    <xf numFmtId="0" fontId="3" fillId="0" borderId="0" xfId="0" applyFont="1" applyAlignment="1">
      <alignment horizontal="center" wrapText="1"/>
    </xf>
    <xf numFmtId="44" fontId="3" fillId="0" borderId="0" xfId="1" applyFont="1"/>
    <xf numFmtId="164" fontId="3" fillId="0" borderId="0" xfId="1" applyNumberFormat="1" applyFont="1"/>
    <xf numFmtId="44" fontId="3" fillId="0" borderId="0" xfId="1" applyFont="1" applyFill="1"/>
    <xf numFmtId="0" fontId="3" fillId="0" borderId="0" xfId="0" quotePrefix="1" applyFont="1"/>
    <xf numFmtId="0" fontId="10" fillId="0" borderId="0" xfId="5"/>
    <xf numFmtId="5" fontId="10" fillId="0" borderId="0" xfId="5" applyNumberFormat="1"/>
    <xf numFmtId="7" fontId="10" fillId="0" borderId="0" xfId="5" applyNumberFormat="1"/>
    <xf numFmtId="0" fontId="3" fillId="0" borderId="0" xfId="7"/>
    <xf numFmtId="5" fontId="3" fillId="0" borderId="0" xfId="7" applyNumberFormat="1"/>
    <xf numFmtId="7" fontId="3" fillId="0" borderId="0" xfId="7" applyNumberFormat="1"/>
    <xf numFmtId="0" fontId="8" fillId="2" borderId="0" xfId="8" applyBorder="1" applyAlignment="1">
      <alignment horizontal="center" wrapText="1"/>
    </xf>
    <xf numFmtId="5" fontId="8" fillId="2" borderId="0" xfId="8" applyNumberFormat="1" applyBorder="1" applyAlignment="1">
      <alignment horizontal="center" wrapText="1"/>
    </xf>
    <xf numFmtId="49" fontId="6" fillId="0" borderId="0" xfId="7" applyNumberFormat="1" applyFont="1" applyAlignment="1">
      <alignment horizontal="center" wrapText="1"/>
    </xf>
    <xf numFmtId="0" fontId="6" fillId="0" borderId="0" xfId="7" applyFont="1" applyAlignment="1">
      <alignment horizontal="left" wrapText="1"/>
    </xf>
    <xf numFmtId="5" fontId="6" fillId="0" borderId="0" xfId="1" applyNumberFormat="1" applyFont="1" applyFill="1"/>
    <xf numFmtId="49" fontId="3" fillId="0" borderId="0" xfId="7" applyNumberFormat="1"/>
    <xf numFmtId="17" fontId="3" fillId="0" borderId="0" xfId="7" quotePrefix="1" applyNumberFormat="1"/>
    <xf numFmtId="0" fontId="9" fillId="0" borderId="0" xfId="0" applyFont="1"/>
    <xf numFmtId="0" fontId="3" fillId="0" borderId="0" xfId="0" applyFont="1" applyAlignment="1">
      <alignment wrapText="1"/>
    </xf>
    <xf numFmtId="49" fontId="3" fillId="0" borderId="0" xfId="0" applyNumberFormat="1" applyFont="1" applyAlignment="1">
      <alignment wrapText="1"/>
    </xf>
    <xf numFmtId="0" fontId="5" fillId="0" borderId="4" xfId="11"/>
    <xf numFmtId="0" fontId="5" fillId="0" borderId="4" xfId="11" applyAlignment="1">
      <alignment horizontal="center"/>
    </xf>
    <xf numFmtId="0" fontId="5" fillId="0" borderId="4" xfId="11" applyAlignment="1">
      <alignment horizontal="center" wrapText="1"/>
    </xf>
    <xf numFmtId="0" fontId="5" fillId="0" borderId="4" xfId="11" applyAlignment="1">
      <alignment wrapText="1"/>
    </xf>
    <xf numFmtId="44" fontId="5" fillId="0" borderId="4" xfId="11" applyNumberFormat="1"/>
    <xf numFmtId="164" fontId="5" fillId="0" borderId="4" xfId="11" applyNumberFormat="1"/>
    <xf numFmtId="164" fontId="5" fillId="0" borderId="4" xfId="11" applyNumberFormat="1" applyFill="1"/>
    <xf numFmtId="5" fontId="6" fillId="0" borderId="0" xfId="1" applyNumberFormat="1" applyFont="1" applyFill="1" applyBorder="1"/>
    <xf numFmtId="0" fontId="5" fillId="0" borderId="4" xfId="11" applyNumberFormat="1" applyFill="1" applyAlignment="1" applyProtection="1">
      <alignment horizontal="left" wrapText="1"/>
    </xf>
    <xf numFmtId="5" fontId="5" fillId="0" borderId="4" xfId="11" applyNumberFormat="1" applyFill="1"/>
    <xf numFmtId="0" fontId="10" fillId="0" borderId="0" xfId="3"/>
    <xf numFmtId="0" fontId="4" fillId="0" borderId="0" xfId="2" applyFont="1"/>
    <xf numFmtId="0" fontId="10" fillId="0" borderId="0" xfId="3" applyFill="1"/>
    <xf numFmtId="0" fontId="4" fillId="0" borderId="0" xfId="2" applyFont="1" applyFill="1"/>
    <xf numFmtId="0" fontId="7" fillId="0" borderId="0" xfId="4"/>
  </cellXfs>
  <cellStyles count="12">
    <cellStyle name="Currency" xfId="1" builtinId="4"/>
    <cellStyle name="Heading 1" xfId="2" builtinId="16" customBuiltin="1"/>
    <cellStyle name="Heading 1 2" xfId="5" xr:uid="{792CDD57-6051-469C-A863-722F239FCEF2}"/>
    <cellStyle name="Heading 2" xfId="3" builtinId="17" customBuiltin="1"/>
    <cellStyle name="Heading 2 2" xfId="6" xr:uid="{82C0BB6D-3EDC-41D5-B851-066017CE25B5}"/>
    <cellStyle name="Heading 3" xfId="9" builtinId="18" customBuiltin="1"/>
    <cellStyle name="Heading 4" xfId="10" builtinId="19" customBuiltin="1"/>
    <cellStyle name="Heading 4 2" xfId="8" xr:uid="{5D2164B2-F348-43E1-9595-0CE65695595D}"/>
    <cellStyle name="Hyperlink" xfId="4" builtinId="8" customBuiltin="1"/>
    <cellStyle name="Normal" xfId="0" builtinId="0" customBuiltin="1"/>
    <cellStyle name="Normal 2 4" xfId="7" xr:uid="{15A9BED5-FFE8-418F-A48E-7704F5350FBF}"/>
    <cellStyle name="Total" xfId="11" builtinId="25" customBuiltin="1"/>
  </cellStyles>
  <dxfs count="42">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9" formatCode="&quot;$&quot;#,##0_);\(&quot;$&quot;#,##0\)"/>
      <fill>
        <patternFill patternType="none">
          <fgColor indexed="64"/>
          <bgColor indexed="65"/>
        </patternFill>
      </fill>
    </dxf>
    <dxf>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center" vertical="bottom" textRotation="0" wrapText="1" indent="0" justifyLastLine="0" shrinkToFit="0" readingOrder="0"/>
    </dxf>
    <dxf>
      <numFmt numFmtId="164" formatCode="_(&quot;$&quot;* #,##0_);_(&quot;$&quot;* \(#,##0\);_(&quot;$&quot;* &quot;-&quot;??_);_(@_)"/>
    </dxf>
    <dxf>
      <font>
        <b val="0"/>
        <i val="0"/>
        <strike val="0"/>
        <condense val="0"/>
        <extend val="0"/>
        <outline val="0"/>
        <shadow val="0"/>
        <u val="none"/>
        <vertAlign val="baseline"/>
        <sz val="12"/>
        <color theme="1"/>
        <name val="Arial"/>
        <family val="2"/>
        <scheme val="none"/>
      </font>
      <numFmt numFmtId="164" formatCode="_(&quot;$&quot;* #,##0_);_(&quot;$&quot;* \(#,##0\);_(&quot;$&quot;* &quot;-&quot;??_);_(@_)"/>
    </dxf>
    <dxf>
      <numFmt numFmtId="0" formatCode="General"/>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dxf>
    <dxf>
      <numFmt numFmtId="0" formatCode="General"/>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dxf>
    <dxf>
      <numFmt numFmtId="0" formatCode="General"/>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4" formatCode="_(&quot;$&quot;* #,##0_);_(&quot;$&quot;* \(#,##0\);_(&quot;$&quot;* &quot;-&quot;??_);_(@_)"/>
      <fill>
        <patternFill patternType="none">
          <fgColor indexed="64"/>
          <bgColor indexed="65"/>
        </patternFill>
      </fill>
    </dxf>
    <dxf>
      <numFmt numFmtId="0" formatCode="General"/>
    </dxf>
    <dxf>
      <font>
        <b val="0"/>
        <i val="0"/>
        <strike val="0"/>
        <condense val="0"/>
        <extend val="0"/>
        <outline val="0"/>
        <shadow val="0"/>
        <u val="none"/>
        <vertAlign val="baseline"/>
        <sz val="12"/>
        <color theme="1"/>
        <name val="Arial"/>
        <family val="2"/>
        <scheme val="none"/>
      </font>
    </dxf>
    <dxf>
      <numFmt numFmtId="0" formatCode="General"/>
    </dxf>
    <dxf>
      <font>
        <b val="0"/>
        <i val="0"/>
        <strike val="0"/>
        <condense val="0"/>
        <extend val="0"/>
        <outline val="0"/>
        <shadow val="0"/>
        <u val="none"/>
        <vertAlign val="baseline"/>
        <sz val="12"/>
        <color theme="1"/>
        <name val="Arial"/>
        <family val="2"/>
        <scheme val="none"/>
      </font>
      <numFmt numFmtId="164" formatCode="_(&quot;$&quot;* #,##0_);_(&quot;$&quot;* \(#,##0\);_(&quot;$&quot;* &quot;-&quot;??_);_(@_)"/>
    </dxf>
    <dxf>
      <numFmt numFmtId="0" formatCode="General"/>
    </dxf>
    <dxf>
      <font>
        <b val="0"/>
        <i val="0"/>
        <strike val="0"/>
        <condense val="0"/>
        <extend val="0"/>
        <outline val="0"/>
        <shadow val="0"/>
        <u val="none"/>
        <vertAlign val="baseline"/>
        <sz val="12"/>
        <color theme="1"/>
        <name val="Arial"/>
        <family val="2"/>
        <scheme val="none"/>
      </font>
    </dxf>
    <dxf>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alignment horizontal="general"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alignment horizontal="center"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 formatCode="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 formatCode="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i val="0"/>
        <strike val="0"/>
        <condense val="0"/>
        <extend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7A5CFC-E772-461F-B42F-823B386264DF}" name="Table1" displayName="Table1" ref="A8:R39" totalsRowCount="1" headerRowDxfId="41" dataDxfId="40" dataCellStyle="Currency" totalsRowCellStyle="Total">
  <autoFilter ref="A8:R38" xr:uid="{0A7A5CFC-E772-461F-B42F-823B386264D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DF943C9B-8F84-492B-A525-9FAD2ECD4BEA}" name="County Name" totalsRowLabel="Statewide Totals" dataDxfId="39" totalsRowCellStyle="Total"/>
    <tableColumn id="2" xr3:uid="{6CB98F28-610D-49CF-9370-0E2F710FB909}" name="FI$CAL_x000a_Supplier_x000a_ID" dataDxfId="38" totalsRowDxfId="37" totalsRowCellStyle="Total"/>
    <tableColumn id="3" xr3:uid="{76AC10A9-46F0-4558-BC90-F872FC68F6B1}" name="FI$CAL_x000a_Address_x000a_Sequence_x000a_ID" dataDxfId="36" totalsRowDxfId="35" totalsRowCellStyle="Total"/>
    <tableColumn id="4" xr3:uid="{12A60683-0158-4863-B6D3-13D416034789}" name="Full CDS Code" dataDxfId="34" totalsRowCellStyle="Total"/>
    <tableColumn id="5" xr3:uid="{EA05200D-7D41-4E3B-9981-ED28E2C13F75}" name="County _x000a_Code" dataDxfId="33" totalsRowDxfId="32" totalsRowCellStyle="Total"/>
    <tableColumn id="6" xr3:uid="{85EFFE86-9D81-41B9-9EEC-FF0D6CDDC7A9}" name="District_x000a_Code" dataDxfId="31" totalsRowDxfId="30" totalsRowCellStyle="Total"/>
    <tableColumn id="7" xr3:uid="{E6282C6C-F338-4939-99A0-2C036C50B603}" name="School_x000a_Code" dataDxfId="29" totalsRowDxfId="28" totalsRowCellStyle="Total"/>
    <tableColumn id="8" xr3:uid="{36B956BD-06C7-450B-B44C-8D836E08F64D}" name="Charter_x000a_Number" dataDxfId="27" totalsRowDxfId="26" totalsRowCellStyle="Total"/>
    <tableColumn id="9" xr3:uid="{158651F4-943E-4C69-8B32-77B681A0300E}" name="Fund_x000a_Type" dataDxfId="25" totalsRowDxfId="24" totalsRowCellStyle="Total"/>
    <tableColumn id="10" xr3:uid="{797ED3D6-5A22-453E-875A-96D829FB494A}" name="Service_x000a_Location" dataDxfId="23" totalsRowDxfId="22" totalsRowCellStyle="Total"/>
    <tableColumn id="11" xr3:uid="{BEF3004F-BECA-4E44-AC86-3B490D08F5BB}" name="Local Educational Agency" dataDxfId="21" totalsRowDxfId="20" totalsRowCellStyle="Total"/>
    <tableColumn id="12" xr3:uid="{E8A074A8-A4FA-4EF3-AF90-23BE38CA9834}" name="Revised_x000a_Allocation" totalsRowFunction="sum" dataDxfId="19" totalsRowDxfId="18" dataCellStyle="Currency" totalsRowCellStyle="Total"/>
    <tableColumn id="13" xr3:uid="{54DBB2BA-F583-401D-81F6-C5050893338C}" name="Prior_x000a_Apportionments" totalsRowFunction="sum" dataDxfId="17" totalsRowDxfId="16" dataCellStyle="Currency" totalsRowCellStyle="Total"/>
    <tableColumn id="14" xr3:uid="{336640E4-B326-4D7E-B8FC-6048945D07D6}" name="Total _x000a_Overpayment" totalsRowFunction="sum" dataDxfId="15" totalsRowDxfId="14" dataCellStyle="Currency" totalsRowCellStyle="Total"/>
    <tableColumn id="15" xr3:uid="{35E5842C-1A6E-46A6-83CD-6D6C8488568A}" name="Current Recovery_x000a_PCA 25695" totalsRowFunction="sum" dataDxfId="13" totalsRowDxfId="12" dataCellStyle="Currency" totalsRowCellStyle="Total"/>
    <tableColumn id="16" xr3:uid="{468F7948-7FFF-489F-B3C1-65A5004B0BFC}" name="Current Recovery_x000a_PCA 25696" totalsRowFunction="sum" dataDxfId="11" totalsRowDxfId="10" dataCellStyle="Currency" totalsRowCellStyle="Total"/>
    <tableColumn id="17" xr3:uid="{2020EC5D-85C4-4A89-B600-CABE26F57011}" name="Current Recovery_x000a_Total" totalsRowFunction="sum" dataDxfId="9" totalsRowDxfId="8" dataCellStyle="Currency" totalsRowCellStyle="Total"/>
    <tableColumn id="18" xr3:uid="{02B4B4DD-7F4E-4BF0-BFD3-9E6BE68E299E}" name="Remaining Balance to be Recovered" totalsRowFunction="sum" dataDxfId="7" totalsRowDxfId="6" dataCellStyle="Currency" totalsRowCellStyle="Total"/>
  </tableColumns>
  <tableStyleInfo showFirstColumn="0" showLastColumn="0" showRowStripes="1" showColumnStripes="0"/>
  <extLst>
    <ext xmlns:x14="http://schemas.microsoft.com/office/spreadsheetml/2009/9/main" uri="{504A1905-F514-4f6f-8877-14C23A59335A}">
      <x14:table altTextSummary="Schedule of the Second Recovery of Overpayments for the Learning Recovery Emergency Block Grant (LREBG)."/>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A6B85F-DF31-43F2-A8E7-6E6449229F64}" name="Table2" displayName="Table2" ref="A3:C15" totalsRowCount="1" totalsRowCellStyle="Total">
  <autoFilter ref="A3:C14" xr:uid="{22A6B85F-DF31-43F2-A8E7-6E6449229F64}">
    <filterColumn colId="0" hiddenButton="1"/>
    <filterColumn colId="1" hiddenButton="1"/>
    <filterColumn colId="2" hiddenButton="1"/>
  </autoFilter>
  <tableColumns count="3">
    <tableColumn id="1" xr3:uid="{6623A5DB-6A83-401B-9D48-1F8950FEC955}" name="County Code" totalsRowLabel="Total" dataDxfId="5" totalsRowDxfId="4" dataCellStyle="Normal 2 4" totalsRowCellStyle="Total"/>
    <tableColumn id="2" xr3:uid="{6F8572D9-B257-4DAA-93F7-5FCE80AF2279}" name="County Treasurer" dataDxfId="3" totalsRowDxfId="2" dataCellStyle="Normal 2 4" totalsRowCellStyle="Total"/>
    <tableColumn id="3" xr3:uid="{7EEF7298-9005-44C4-BEAA-EC4CC5FA57AE}" name="County Total" totalsRowFunction="sum" dataDxfId="1" totalsRowDxfId="0" dataCellStyle="Currency" totalsRowCellStyle="Total"/>
  </tableColumns>
  <tableStyleInfo showFirstColumn="0" showLastColumn="0" showRowStripes="1" showColumnStripes="0"/>
  <extLst>
    <ext xmlns:x14="http://schemas.microsoft.com/office/spreadsheetml/2009/9/main" uri="{504A1905-F514-4f6f-8877-14C23A59335A}">
      <x14:table altTextSummary="County Summary of the Second Recovery of Overpayments for the Learning Recovery Emergency Block Grant for fiscal year 2022-23."/>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lrebg22result.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FFEA-218A-4CE1-9412-51A7B80DDFF2}">
  <sheetPr>
    <pageSetUpPr fitToPage="1"/>
  </sheetPr>
  <dimension ref="A1:R43"/>
  <sheetViews>
    <sheetView tabSelected="1" zoomScaleNormal="100" workbookViewId="0">
      <pane ySplit="8" topLeftCell="A9" activePane="bottomLeft" state="frozen"/>
      <selection pane="bottomLeft"/>
    </sheetView>
  </sheetViews>
  <sheetFormatPr defaultRowHeight="15" x14ac:dyDescent="0.2"/>
  <cols>
    <col min="1" max="1" width="18.33203125" customWidth="1"/>
    <col min="2" max="2" width="10.77734375" bestFit="1" customWidth="1"/>
    <col min="3" max="3" width="9.6640625" bestFit="1" customWidth="1"/>
    <col min="4" max="4" width="14.88671875" bestFit="1" customWidth="1"/>
    <col min="5" max="5" width="7.77734375" customWidth="1"/>
    <col min="6" max="6" width="7" bestFit="1" customWidth="1"/>
    <col min="7" max="7" width="7.77734375" bestFit="1" customWidth="1"/>
    <col min="8" max="8" width="7.6640625" bestFit="1" customWidth="1"/>
    <col min="9" max="9" width="5.33203125" bestFit="1" customWidth="1"/>
    <col min="10" max="10" width="8.21875" bestFit="1" customWidth="1"/>
    <col min="11" max="11" width="41.109375" customWidth="1"/>
    <col min="12" max="12" width="15.88671875" bestFit="1" customWidth="1"/>
    <col min="13" max="14" width="17.109375" customWidth="1"/>
    <col min="15" max="17" width="16.44140625" bestFit="1" customWidth="1"/>
    <col min="18" max="18" width="33.21875" customWidth="1"/>
  </cols>
  <sheetData>
    <row r="1" spans="1:18" ht="20.25" x14ac:dyDescent="0.3">
      <c r="A1" s="53" t="s">
        <v>190</v>
      </c>
      <c r="B1" s="2"/>
      <c r="C1" s="2"/>
      <c r="D1" s="1"/>
      <c r="E1" s="2"/>
      <c r="F1" s="3"/>
      <c r="G1" s="3"/>
      <c r="H1" s="3"/>
      <c r="I1" s="3"/>
      <c r="J1" s="3"/>
      <c r="K1" s="4"/>
      <c r="L1" s="5"/>
      <c r="M1" s="5"/>
      <c r="N1" s="5"/>
      <c r="O1" s="6"/>
    </row>
    <row r="2" spans="1:18" ht="18" x14ac:dyDescent="0.25">
      <c r="A2" s="52" t="s">
        <v>0</v>
      </c>
      <c r="B2" s="8"/>
      <c r="C2" s="8"/>
      <c r="D2" s="7"/>
      <c r="E2" s="8"/>
      <c r="F2" s="3"/>
      <c r="G2" s="3"/>
      <c r="H2" s="3"/>
      <c r="I2" s="3"/>
      <c r="J2" s="3"/>
      <c r="K2" s="4"/>
      <c r="L2" s="5"/>
      <c r="M2" s="5"/>
      <c r="N2" s="9"/>
      <c r="O2" s="6"/>
    </row>
    <row r="3" spans="1:18" ht="15.75" x14ac:dyDescent="0.25">
      <c r="A3" s="10" t="s">
        <v>1</v>
      </c>
      <c r="B3" s="3"/>
      <c r="C3" s="3"/>
      <c r="D3" s="4"/>
      <c r="E3" s="3"/>
      <c r="F3" s="3"/>
      <c r="G3" s="3"/>
      <c r="H3" s="3"/>
      <c r="I3" s="3"/>
      <c r="J3" s="3"/>
      <c r="K3" s="11"/>
      <c r="L3" s="5"/>
      <c r="M3" s="5"/>
      <c r="N3" s="5"/>
      <c r="O3" s="6"/>
    </row>
    <row r="4" spans="1:18" ht="15.75" x14ac:dyDescent="0.25">
      <c r="A4" s="10" t="s">
        <v>191</v>
      </c>
      <c r="B4" s="3"/>
      <c r="C4" s="3"/>
      <c r="D4" s="4"/>
      <c r="E4" s="3"/>
      <c r="F4" s="3"/>
      <c r="G4" s="3"/>
      <c r="H4" s="3"/>
      <c r="I4" s="3"/>
      <c r="J4" s="3"/>
      <c r="K4" s="11"/>
      <c r="L4" s="6"/>
      <c r="M4" s="6"/>
      <c r="N4" s="6"/>
      <c r="O4" s="6"/>
    </row>
    <row r="5" spans="1:18" ht="15.75" x14ac:dyDescent="0.25">
      <c r="A5" s="10" t="s">
        <v>2</v>
      </c>
      <c r="B5" s="3"/>
      <c r="C5" s="3"/>
      <c r="D5" s="4"/>
      <c r="E5" s="3"/>
      <c r="F5" s="3"/>
      <c r="G5" s="3"/>
      <c r="H5" s="3"/>
      <c r="I5" s="3"/>
      <c r="J5" s="3"/>
      <c r="K5" s="11"/>
      <c r="L5" s="6"/>
      <c r="M5" s="6"/>
      <c r="N5" s="6"/>
      <c r="O5" s="6"/>
    </row>
    <row r="6" spans="1:18" ht="15.75" x14ac:dyDescent="0.25">
      <c r="A6" s="54" t="s">
        <v>189</v>
      </c>
      <c r="B6" s="3"/>
      <c r="C6" s="3"/>
      <c r="D6" s="4"/>
      <c r="E6" s="3"/>
      <c r="F6" s="3"/>
      <c r="G6" s="3"/>
      <c r="H6" s="3"/>
      <c r="I6" s="3"/>
      <c r="J6" s="3"/>
      <c r="K6" s="11"/>
      <c r="L6" s="6"/>
      <c r="M6" s="6"/>
      <c r="N6" s="6"/>
      <c r="O6" s="6"/>
    </row>
    <row r="7" spans="1:18" ht="15.75" x14ac:dyDescent="0.25">
      <c r="A7" t="s">
        <v>192</v>
      </c>
      <c r="B7" s="3"/>
      <c r="C7" s="3"/>
      <c r="D7" s="4"/>
      <c r="E7" s="3"/>
      <c r="F7" s="3"/>
      <c r="G7" s="3"/>
      <c r="H7" s="3"/>
      <c r="I7" s="3"/>
      <c r="J7" s="3"/>
      <c r="K7" s="11"/>
      <c r="L7" s="6"/>
      <c r="M7" s="6"/>
      <c r="N7" s="6"/>
      <c r="O7" s="6"/>
    </row>
    <row r="8" spans="1:18" ht="63" x14ac:dyDescent="0.25">
      <c r="A8" s="12" t="s">
        <v>3</v>
      </c>
      <c r="B8" s="12" t="s">
        <v>4</v>
      </c>
      <c r="C8" s="12" t="s">
        <v>5</v>
      </c>
      <c r="D8" s="12" t="s">
        <v>6</v>
      </c>
      <c r="E8" s="12" t="s">
        <v>7</v>
      </c>
      <c r="F8" s="12" t="s">
        <v>8</v>
      </c>
      <c r="G8" s="12" t="s">
        <v>9</v>
      </c>
      <c r="H8" s="12" t="s">
        <v>10</v>
      </c>
      <c r="I8" s="12" t="s">
        <v>11</v>
      </c>
      <c r="J8" s="12" t="s">
        <v>12</v>
      </c>
      <c r="K8" s="13" t="s">
        <v>188</v>
      </c>
      <c r="L8" s="14" t="s">
        <v>13</v>
      </c>
      <c r="M8" s="13" t="s">
        <v>14</v>
      </c>
      <c r="N8" s="13" t="s">
        <v>15</v>
      </c>
      <c r="O8" s="15" t="s">
        <v>16</v>
      </c>
      <c r="P8" s="15" t="s">
        <v>17</v>
      </c>
      <c r="Q8" s="13" t="s">
        <v>18</v>
      </c>
      <c r="R8" s="13" t="s">
        <v>19</v>
      </c>
    </row>
    <row r="9" spans="1:18" ht="15.75" customHeight="1" x14ac:dyDescent="0.2">
      <c r="A9" s="16" t="s">
        <v>20</v>
      </c>
      <c r="B9" s="17" t="s">
        <v>21</v>
      </c>
      <c r="C9" s="17">
        <v>1</v>
      </c>
      <c r="D9" s="16" t="s">
        <v>22</v>
      </c>
      <c r="E9" s="18" t="s">
        <v>23</v>
      </c>
      <c r="F9" s="18" t="s">
        <v>24</v>
      </c>
      <c r="G9" s="19" t="s">
        <v>25</v>
      </c>
      <c r="H9" s="19" t="s">
        <v>26</v>
      </c>
      <c r="I9" s="19" t="s">
        <v>26</v>
      </c>
      <c r="J9" s="19" t="s">
        <v>24</v>
      </c>
      <c r="K9" s="38" t="s">
        <v>27</v>
      </c>
      <c r="L9" s="20">
        <v>428854</v>
      </c>
      <c r="M9" s="21">
        <v>500494</v>
      </c>
      <c r="N9" s="20">
        <v>-71640</v>
      </c>
      <c r="O9" s="5">
        <v>-71640</v>
      </c>
      <c r="P9" s="5">
        <v>0</v>
      </c>
      <c r="Q9" s="6">
        <v>-71640</v>
      </c>
      <c r="R9" s="21">
        <v>0</v>
      </c>
    </row>
    <row r="10" spans="1:18" ht="15.75" customHeight="1" x14ac:dyDescent="0.2">
      <c r="A10" s="16" t="s">
        <v>28</v>
      </c>
      <c r="B10" s="17" t="s">
        <v>29</v>
      </c>
      <c r="C10" s="17">
        <v>1</v>
      </c>
      <c r="D10" s="16" t="s">
        <v>30</v>
      </c>
      <c r="E10" s="18" t="s">
        <v>31</v>
      </c>
      <c r="F10" s="18" t="s">
        <v>32</v>
      </c>
      <c r="G10" s="19" t="s">
        <v>33</v>
      </c>
      <c r="H10" s="19" t="s">
        <v>34</v>
      </c>
      <c r="I10" s="19" t="s">
        <v>35</v>
      </c>
      <c r="J10" s="19" t="s">
        <v>32</v>
      </c>
      <c r="K10" s="38" t="s">
        <v>36</v>
      </c>
      <c r="L10" s="20">
        <v>96763</v>
      </c>
      <c r="M10" s="21">
        <v>112927</v>
      </c>
      <c r="N10" s="20">
        <v>-16164</v>
      </c>
      <c r="O10" s="5">
        <v>-269</v>
      </c>
      <c r="P10" s="5">
        <v>0</v>
      </c>
      <c r="Q10" s="6">
        <v>-269</v>
      </c>
      <c r="R10" s="21">
        <v>-15895</v>
      </c>
    </row>
    <row r="11" spans="1:18" ht="15.75" customHeight="1" x14ac:dyDescent="0.2">
      <c r="A11" s="16" t="s">
        <v>37</v>
      </c>
      <c r="B11" s="17" t="s">
        <v>38</v>
      </c>
      <c r="C11" s="17">
        <v>1</v>
      </c>
      <c r="D11" s="16" t="s">
        <v>39</v>
      </c>
      <c r="E11" s="18" t="s">
        <v>40</v>
      </c>
      <c r="F11" s="18" t="s">
        <v>41</v>
      </c>
      <c r="G11" s="19" t="s">
        <v>25</v>
      </c>
      <c r="H11" s="19" t="s">
        <v>26</v>
      </c>
      <c r="I11" s="19" t="s">
        <v>26</v>
      </c>
      <c r="J11" s="19" t="s">
        <v>41</v>
      </c>
      <c r="K11" s="39" t="s">
        <v>42</v>
      </c>
      <c r="L11" s="20">
        <v>1284159</v>
      </c>
      <c r="M11" s="21">
        <v>1498678</v>
      </c>
      <c r="N11" s="20">
        <v>-214519</v>
      </c>
      <c r="O11" s="5">
        <v>-202924</v>
      </c>
      <c r="P11" s="5">
        <v>0</v>
      </c>
      <c r="Q11" s="6">
        <v>-202924</v>
      </c>
      <c r="R11" s="21">
        <v>-11595</v>
      </c>
    </row>
    <row r="12" spans="1:18" ht="15.75" customHeight="1" x14ac:dyDescent="0.2">
      <c r="A12" s="16" t="s">
        <v>37</v>
      </c>
      <c r="B12" s="17" t="s">
        <v>38</v>
      </c>
      <c r="C12" s="17">
        <v>1</v>
      </c>
      <c r="D12" s="16" t="s">
        <v>43</v>
      </c>
      <c r="E12" s="18" t="s">
        <v>40</v>
      </c>
      <c r="F12" s="18" t="s">
        <v>44</v>
      </c>
      <c r="G12" s="19" t="s">
        <v>45</v>
      </c>
      <c r="H12" s="19" t="s">
        <v>46</v>
      </c>
      <c r="I12" s="19" t="s">
        <v>47</v>
      </c>
      <c r="J12" s="19" t="s">
        <v>48</v>
      </c>
      <c r="K12" s="38" t="s">
        <v>49</v>
      </c>
      <c r="L12" s="20">
        <v>652560</v>
      </c>
      <c r="M12" s="21">
        <v>761571</v>
      </c>
      <c r="N12" s="20">
        <v>-109011</v>
      </c>
      <c r="O12" s="5">
        <v>-109011</v>
      </c>
      <c r="P12" s="5">
        <v>0</v>
      </c>
      <c r="Q12" s="6">
        <v>-109011</v>
      </c>
      <c r="R12" s="21">
        <v>0</v>
      </c>
    </row>
    <row r="13" spans="1:18" ht="15.75" customHeight="1" x14ac:dyDescent="0.2">
      <c r="A13" s="16" t="s">
        <v>50</v>
      </c>
      <c r="B13" s="17" t="s">
        <v>51</v>
      </c>
      <c r="C13" s="17">
        <v>53</v>
      </c>
      <c r="D13" s="16" t="s">
        <v>52</v>
      </c>
      <c r="E13" s="18" t="s">
        <v>53</v>
      </c>
      <c r="F13" s="18" t="s">
        <v>54</v>
      </c>
      <c r="G13" s="19" t="s">
        <v>55</v>
      </c>
      <c r="H13" s="19" t="s">
        <v>56</v>
      </c>
      <c r="I13" s="19" t="s">
        <v>35</v>
      </c>
      <c r="J13" s="19" t="s">
        <v>54</v>
      </c>
      <c r="K13" s="39" t="s">
        <v>57</v>
      </c>
      <c r="L13" s="20">
        <v>22050</v>
      </c>
      <c r="M13" s="21">
        <v>25734</v>
      </c>
      <c r="N13" s="20">
        <v>-3684</v>
      </c>
      <c r="O13" s="5">
        <v>-2740</v>
      </c>
      <c r="P13" s="5">
        <v>0</v>
      </c>
      <c r="Q13" s="6">
        <v>-2740</v>
      </c>
      <c r="R13" s="21">
        <v>-944</v>
      </c>
    </row>
    <row r="14" spans="1:18" ht="15.75" customHeight="1" x14ac:dyDescent="0.2">
      <c r="A14" s="16" t="s">
        <v>50</v>
      </c>
      <c r="B14" s="17" t="s">
        <v>51</v>
      </c>
      <c r="C14" s="17">
        <v>53</v>
      </c>
      <c r="D14" s="16" t="s">
        <v>58</v>
      </c>
      <c r="E14" s="18" t="s">
        <v>53</v>
      </c>
      <c r="F14" s="18" t="s">
        <v>59</v>
      </c>
      <c r="G14" s="19" t="s">
        <v>25</v>
      </c>
      <c r="H14" s="19" t="s">
        <v>26</v>
      </c>
      <c r="I14" s="19" t="s">
        <v>26</v>
      </c>
      <c r="J14" s="19" t="s">
        <v>59</v>
      </c>
      <c r="K14" s="39" t="s">
        <v>60</v>
      </c>
      <c r="L14" s="20">
        <v>1076877</v>
      </c>
      <c r="M14" s="21">
        <v>1256769</v>
      </c>
      <c r="N14" s="20">
        <v>-179892</v>
      </c>
      <c r="O14" s="5">
        <v>-157900</v>
      </c>
      <c r="P14" s="5">
        <v>0</v>
      </c>
      <c r="Q14" s="6">
        <v>-157900</v>
      </c>
      <c r="R14" s="21">
        <v>-21992</v>
      </c>
    </row>
    <row r="15" spans="1:18" ht="15.75" customHeight="1" x14ac:dyDescent="0.2">
      <c r="A15" s="16" t="s">
        <v>61</v>
      </c>
      <c r="B15" s="17" t="s">
        <v>62</v>
      </c>
      <c r="C15" s="17">
        <v>1</v>
      </c>
      <c r="D15" s="16" t="s">
        <v>63</v>
      </c>
      <c r="E15" s="18" t="s">
        <v>64</v>
      </c>
      <c r="F15" s="18" t="s">
        <v>65</v>
      </c>
      <c r="G15" s="19" t="s">
        <v>66</v>
      </c>
      <c r="H15" s="19" t="s">
        <v>67</v>
      </c>
      <c r="I15" s="19" t="s">
        <v>35</v>
      </c>
      <c r="J15" s="19" t="s">
        <v>65</v>
      </c>
      <c r="K15" s="39" t="s">
        <v>68</v>
      </c>
      <c r="L15" s="20">
        <v>74487</v>
      </c>
      <c r="M15" s="21">
        <v>86930</v>
      </c>
      <c r="N15" s="20">
        <v>-12443</v>
      </c>
      <c r="O15" s="5">
        <v>-8950</v>
      </c>
      <c r="P15" s="5">
        <v>0</v>
      </c>
      <c r="Q15" s="6">
        <v>-8950</v>
      </c>
      <c r="R15" s="21">
        <v>-3493</v>
      </c>
    </row>
    <row r="16" spans="1:18" ht="15.75" customHeight="1" x14ac:dyDescent="0.2">
      <c r="A16" s="16" t="s">
        <v>69</v>
      </c>
      <c r="B16" s="17" t="s">
        <v>70</v>
      </c>
      <c r="C16" s="17">
        <v>4</v>
      </c>
      <c r="D16" s="16" t="s">
        <v>71</v>
      </c>
      <c r="E16" s="18" t="s">
        <v>72</v>
      </c>
      <c r="F16" s="18" t="s">
        <v>73</v>
      </c>
      <c r="G16" s="19" t="s">
        <v>74</v>
      </c>
      <c r="H16" s="19" t="s">
        <v>75</v>
      </c>
      <c r="I16" s="19" t="s">
        <v>47</v>
      </c>
      <c r="J16" s="19" t="s">
        <v>76</v>
      </c>
      <c r="K16" s="39" t="s">
        <v>77</v>
      </c>
      <c r="L16" s="22">
        <v>189152</v>
      </c>
      <c r="M16" s="6">
        <v>220751</v>
      </c>
      <c r="N16" s="22">
        <v>-31599</v>
      </c>
      <c r="O16" s="5">
        <v>-31599</v>
      </c>
      <c r="P16" s="5">
        <v>0</v>
      </c>
      <c r="Q16" s="6">
        <v>-31599</v>
      </c>
      <c r="R16" s="6">
        <v>0</v>
      </c>
    </row>
    <row r="17" spans="1:18" ht="15.75" customHeight="1" x14ac:dyDescent="0.2">
      <c r="A17" s="16" t="s">
        <v>78</v>
      </c>
      <c r="B17" s="17" t="s">
        <v>79</v>
      </c>
      <c r="C17" s="17">
        <v>4</v>
      </c>
      <c r="D17" s="16" t="s">
        <v>80</v>
      </c>
      <c r="E17" s="18" t="s">
        <v>81</v>
      </c>
      <c r="F17" s="18" t="s">
        <v>82</v>
      </c>
      <c r="G17" s="19" t="s">
        <v>25</v>
      </c>
      <c r="H17" s="19" t="s">
        <v>26</v>
      </c>
      <c r="I17" s="19" t="s">
        <v>26</v>
      </c>
      <c r="J17" s="19" t="s">
        <v>82</v>
      </c>
      <c r="K17" s="39" t="s">
        <v>83</v>
      </c>
      <c r="L17" s="20">
        <v>208883</v>
      </c>
      <c r="M17" s="21">
        <v>243777</v>
      </c>
      <c r="N17" s="20">
        <v>-34894</v>
      </c>
      <c r="O17" s="5">
        <v>-32638</v>
      </c>
      <c r="P17" s="5">
        <v>0</v>
      </c>
      <c r="Q17" s="6">
        <v>-32638</v>
      </c>
      <c r="R17" s="21">
        <v>-2256</v>
      </c>
    </row>
    <row r="18" spans="1:18" ht="15.75" customHeight="1" x14ac:dyDescent="0.2">
      <c r="A18" s="16" t="s">
        <v>84</v>
      </c>
      <c r="B18" s="17" t="s">
        <v>85</v>
      </c>
      <c r="C18" s="17">
        <v>1</v>
      </c>
      <c r="D18" s="16" t="s">
        <v>86</v>
      </c>
      <c r="E18" s="18" t="s">
        <v>87</v>
      </c>
      <c r="F18" s="18" t="s">
        <v>88</v>
      </c>
      <c r="G18" s="19" t="s">
        <v>25</v>
      </c>
      <c r="H18" s="19" t="s">
        <v>26</v>
      </c>
      <c r="I18" s="19" t="s">
        <v>26</v>
      </c>
      <c r="J18" s="19" t="s">
        <v>88</v>
      </c>
      <c r="K18" s="39" t="s">
        <v>89</v>
      </c>
      <c r="L18" s="20">
        <v>5387074</v>
      </c>
      <c r="M18" s="21">
        <v>6286985</v>
      </c>
      <c r="N18" s="20">
        <v>-899911</v>
      </c>
      <c r="O18" s="5">
        <v>0</v>
      </c>
      <c r="P18" s="5">
        <v>-744440</v>
      </c>
      <c r="Q18" s="6">
        <v>-744440</v>
      </c>
      <c r="R18" s="21">
        <v>-155471</v>
      </c>
    </row>
    <row r="19" spans="1:18" ht="15.75" customHeight="1" x14ac:dyDescent="0.2">
      <c r="A19" s="16" t="s">
        <v>90</v>
      </c>
      <c r="B19" s="17" t="s">
        <v>91</v>
      </c>
      <c r="C19" s="17">
        <v>10</v>
      </c>
      <c r="D19" s="16" t="s">
        <v>92</v>
      </c>
      <c r="E19" s="18" t="s">
        <v>93</v>
      </c>
      <c r="F19" s="18" t="s">
        <v>94</v>
      </c>
      <c r="G19" s="19" t="s">
        <v>25</v>
      </c>
      <c r="H19" s="19" t="s">
        <v>26</v>
      </c>
      <c r="I19" s="19" t="s">
        <v>26</v>
      </c>
      <c r="J19" s="19" t="s">
        <v>94</v>
      </c>
      <c r="K19" s="38" t="s">
        <v>95</v>
      </c>
      <c r="L19" s="20">
        <v>2758127</v>
      </c>
      <c r="M19" s="21">
        <v>3218874</v>
      </c>
      <c r="N19" s="20">
        <v>-460747</v>
      </c>
      <c r="O19" s="5">
        <v>0</v>
      </c>
      <c r="P19" s="5">
        <v>-377001</v>
      </c>
      <c r="Q19" s="6">
        <v>-377001</v>
      </c>
      <c r="R19" s="21">
        <v>-83746</v>
      </c>
    </row>
    <row r="20" spans="1:18" ht="15.75" customHeight="1" x14ac:dyDescent="0.2">
      <c r="A20" s="16" t="s">
        <v>90</v>
      </c>
      <c r="B20" s="17" t="s">
        <v>91</v>
      </c>
      <c r="C20" s="17">
        <v>10</v>
      </c>
      <c r="D20" s="16" t="s">
        <v>96</v>
      </c>
      <c r="E20" s="18" t="s">
        <v>93</v>
      </c>
      <c r="F20" s="18" t="s">
        <v>94</v>
      </c>
      <c r="G20" s="19" t="s">
        <v>97</v>
      </c>
      <c r="H20" s="19" t="s">
        <v>98</v>
      </c>
      <c r="I20" s="19" t="s">
        <v>47</v>
      </c>
      <c r="J20" s="19" t="s">
        <v>99</v>
      </c>
      <c r="K20" s="38" t="s">
        <v>100</v>
      </c>
      <c r="L20" s="20">
        <v>231139</v>
      </c>
      <c r="M20" s="21">
        <v>269751</v>
      </c>
      <c r="N20" s="20">
        <v>-38612</v>
      </c>
      <c r="O20" s="5">
        <v>0</v>
      </c>
      <c r="P20" s="5">
        <v>-33815</v>
      </c>
      <c r="Q20" s="6">
        <v>-33815</v>
      </c>
      <c r="R20" s="21">
        <v>-4797</v>
      </c>
    </row>
    <row r="21" spans="1:18" ht="15.75" customHeight="1" x14ac:dyDescent="0.2">
      <c r="A21" s="16" t="s">
        <v>90</v>
      </c>
      <c r="B21" s="17" t="s">
        <v>91</v>
      </c>
      <c r="C21" s="17">
        <v>10</v>
      </c>
      <c r="D21" s="16" t="s">
        <v>101</v>
      </c>
      <c r="E21" s="18" t="s">
        <v>93</v>
      </c>
      <c r="F21" s="18" t="s">
        <v>102</v>
      </c>
      <c r="G21" s="19" t="s">
        <v>103</v>
      </c>
      <c r="H21" s="19" t="s">
        <v>104</v>
      </c>
      <c r="I21" s="19" t="s">
        <v>47</v>
      </c>
      <c r="J21" s="19" t="s">
        <v>105</v>
      </c>
      <c r="K21" s="38" t="s">
        <v>106</v>
      </c>
      <c r="L21" s="20">
        <v>886676</v>
      </c>
      <c r="M21" s="21">
        <v>1034796</v>
      </c>
      <c r="N21" s="20">
        <v>-148120</v>
      </c>
      <c r="O21" s="5">
        <v>0</v>
      </c>
      <c r="P21" s="5">
        <v>-148120</v>
      </c>
      <c r="Q21" s="6">
        <v>-148120</v>
      </c>
      <c r="R21" s="21">
        <v>0</v>
      </c>
    </row>
    <row r="22" spans="1:18" ht="15.75" customHeight="1" x14ac:dyDescent="0.2">
      <c r="A22" s="16" t="s">
        <v>90</v>
      </c>
      <c r="B22" s="17" t="s">
        <v>91</v>
      </c>
      <c r="C22" s="17">
        <v>10</v>
      </c>
      <c r="D22" s="16" t="s">
        <v>107</v>
      </c>
      <c r="E22" s="18" t="s">
        <v>93</v>
      </c>
      <c r="F22" s="18" t="s">
        <v>102</v>
      </c>
      <c r="G22" s="19" t="s">
        <v>108</v>
      </c>
      <c r="H22" s="19" t="s">
        <v>109</v>
      </c>
      <c r="I22" s="19" t="s">
        <v>47</v>
      </c>
      <c r="J22" s="19" t="s">
        <v>110</v>
      </c>
      <c r="K22" s="38" t="s">
        <v>111</v>
      </c>
      <c r="L22" s="20">
        <v>1098515</v>
      </c>
      <c r="M22" s="21">
        <v>1282024</v>
      </c>
      <c r="N22" s="20">
        <v>-183509</v>
      </c>
      <c r="O22" s="5">
        <v>0</v>
      </c>
      <c r="P22" s="5">
        <v>-141276</v>
      </c>
      <c r="Q22" s="6">
        <v>-141276</v>
      </c>
      <c r="R22" s="21">
        <v>-42233</v>
      </c>
    </row>
    <row r="23" spans="1:18" ht="15.75" customHeight="1" x14ac:dyDescent="0.2">
      <c r="A23" s="16" t="s">
        <v>90</v>
      </c>
      <c r="B23" s="17" t="s">
        <v>91</v>
      </c>
      <c r="C23" s="17">
        <v>10</v>
      </c>
      <c r="D23" s="16" t="s">
        <v>112</v>
      </c>
      <c r="E23" s="18" t="s">
        <v>93</v>
      </c>
      <c r="F23" s="18" t="s">
        <v>113</v>
      </c>
      <c r="G23" s="19" t="s">
        <v>25</v>
      </c>
      <c r="H23" s="19" t="s">
        <v>26</v>
      </c>
      <c r="I23" s="19" t="s">
        <v>26</v>
      </c>
      <c r="J23" s="19" t="s">
        <v>113</v>
      </c>
      <c r="K23" s="39" t="s">
        <v>114</v>
      </c>
      <c r="L23" s="20">
        <v>4743444</v>
      </c>
      <c r="M23" s="21">
        <v>5535838</v>
      </c>
      <c r="N23" s="20">
        <v>-792394</v>
      </c>
      <c r="O23" s="5">
        <v>0</v>
      </c>
      <c r="P23" s="5">
        <v>-551363</v>
      </c>
      <c r="Q23" s="6">
        <v>-551363</v>
      </c>
      <c r="R23" s="21">
        <v>-241031</v>
      </c>
    </row>
    <row r="24" spans="1:18" ht="15.75" customHeight="1" x14ac:dyDescent="0.2">
      <c r="A24" s="16" t="s">
        <v>90</v>
      </c>
      <c r="B24" s="17" t="s">
        <v>91</v>
      </c>
      <c r="C24" s="17">
        <v>10</v>
      </c>
      <c r="D24" s="16" t="s">
        <v>115</v>
      </c>
      <c r="E24" s="18" t="s">
        <v>93</v>
      </c>
      <c r="F24" s="18" t="s">
        <v>113</v>
      </c>
      <c r="G24" s="19" t="s">
        <v>116</v>
      </c>
      <c r="H24" s="19" t="s">
        <v>117</v>
      </c>
      <c r="I24" s="19" t="s">
        <v>47</v>
      </c>
      <c r="J24" s="19" t="s">
        <v>118</v>
      </c>
      <c r="K24" s="38" t="s">
        <v>119</v>
      </c>
      <c r="L24" s="20">
        <v>84752</v>
      </c>
      <c r="M24" s="21">
        <v>98910</v>
      </c>
      <c r="N24" s="20">
        <v>-14158</v>
      </c>
      <c r="O24" s="5">
        <v>0</v>
      </c>
      <c r="P24" s="5">
        <v>-12938</v>
      </c>
      <c r="Q24" s="6">
        <v>-12938</v>
      </c>
      <c r="R24" s="21">
        <v>-1220</v>
      </c>
    </row>
    <row r="25" spans="1:18" ht="15.75" customHeight="1" x14ac:dyDescent="0.2">
      <c r="A25" s="16" t="s">
        <v>90</v>
      </c>
      <c r="B25" s="17" t="s">
        <v>91</v>
      </c>
      <c r="C25" s="17">
        <v>10</v>
      </c>
      <c r="D25" s="16" t="s">
        <v>120</v>
      </c>
      <c r="E25" s="18" t="s">
        <v>93</v>
      </c>
      <c r="F25" s="18" t="s">
        <v>121</v>
      </c>
      <c r="G25" s="19" t="s">
        <v>25</v>
      </c>
      <c r="H25" s="19" t="s">
        <v>26</v>
      </c>
      <c r="I25" s="19" t="s">
        <v>26</v>
      </c>
      <c r="J25" s="19" t="s">
        <v>121</v>
      </c>
      <c r="K25" s="39" t="s">
        <v>122</v>
      </c>
      <c r="L25" s="20">
        <v>5412184</v>
      </c>
      <c r="M25" s="21">
        <v>6316290</v>
      </c>
      <c r="N25" s="20">
        <v>-904106</v>
      </c>
      <c r="O25" s="5">
        <v>0</v>
      </c>
      <c r="P25" s="5">
        <v>-618099</v>
      </c>
      <c r="Q25" s="6">
        <v>-618099</v>
      </c>
      <c r="R25" s="21">
        <v>-286007</v>
      </c>
    </row>
    <row r="26" spans="1:18" ht="15.75" customHeight="1" x14ac:dyDescent="0.2">
      <c r="A26" s="16" t="s">
        <v>90</v>
      </c>
      <c r="B26" s="17" t="s">
        <v>91</v>
      </c>
      <c r="C26" s="17">
        <v>10</v>
      </c>
      <c r="D26" s="16" t="s">
        <v>123</v>
      </c>
      <c r="E26" s="18" t="s">
        <v>93</v>
      </c>
      <c r="F26" s="18" t="s">
        <v>121</v>
      </c>
      <c r="G26" s="19" t="s">
        <v>124</v>
      </c>
      <c r="H26" s="19" t="s">
        <v>125</v>
      </c>
      <c r="I26" s="19" t="s">
        <v>47</v>
      </c>
      <c r="J26" s="19" t="s">
        <v>126</v>
      </c>
      <c r="K26" s="38" t="s">
        <v>127</v>
      </c>
      <c r="L26" s="20">
        <v>441870</v>
      </c>
      <c r="M26" s="21">
        <v>515685</v>
      </c>
      <c r="N26" s="20">
        <v>-73815</v>
      </c>
      <c r="O26" s="5">
        <v>0</v>
      </c>
      <c r="P26" s="5">
        <v>-73436</v>
      </c>
      <c r="Q26" s="6">
        <v>-73436</v>
      </c>
      <c r="R26" s="21">
        <v>-379</v>
      </c>
    </row>
    <row r="27" spans="1:18" ht="15.75" customHeight="1" x14ac:dyDescent="0.2">
      <c r="A27" s="16" t="s">
        <v>90</v>
      </c>
      <c r="B27" s="17" t="s">
        <v>91</v>
      </c>
      <c r="C27" s="17">
        <v>10</v>
      </c>
      <c r="D27" s="16" t="s">
        <v>128</v>
      </c>
      <c r="E27" s="18" t="s">
        <v>93</v>
      </c>
      <c r="F27" s="18" t="s">
        <v>129</v>
      </c>
      <c r="G27" s="19" t="s">
        <v>25</v>
      </c>
      <c r="H27" s="19" t="s">
        <v>26</v>
      </c>
      <c r="I27" s="19" t="s">
        <v>26</v>
      </c>
      <c r="J27" s="19" t="s">
        <v>129</v>
      </c>
      <c r="K27" s="38" t="s">
        <v>130</v>
      </c>
      <c r="L27" s="20">
        <v>6876585</v>
      </c>
      <c r="M27" s="21">
        <v>8025320</v>
      </c>
      <c r="N27" s="20">
        <v>-1148735</v>
      </c>
      <c r="O27" s="5">
        <v>0</v>
      </c>
      <c r="P27" s="5">
        <v>-754998</v>
      </c>
      <c r="Q27" s="6">
        <v>-754998</v>
      </c>
      <c r="R27" s="21">
        <v>-393737</v>
      </c>
    </row>
    <row r="28" spans="1:18" ht="15.75" customHeight="1" x14ac:dyDescent="0.2">
      <c r="A28" s="16" t="s">
        <v>131</v>
      </c>
      <c r="B28" s="17" t="s">
        <v>132</v>
      </c>
      <c r="C28" s="17">
        <v>39</v>
      </c>
      <c r="D28" s="16" t="s">
        <v>133</v>
      </c>
      <c r="E28" s="18" t="s">
        <v>134</v>
      </c>
      <c r="F28" s="18" t="s">
        <v>135</v>
      </c>
      <c r="G28" s="19" t="s">
        <v>25</v>
      </c>
      <c r="H28" s="19" t="s">
        <v>26</v>
      </c>
      <c r="I28" s="19" t="s">
        <v>26</v>
      </c>
      <c r="J28" s="19" t="s">
        <v>135</v>
      </c>
      <c r="K28" s="39" t="s">
        <v>136</v>
      </c>
      <c r="L28" s="20">
        <v>2803645</v>
      </c>
      <c r="M28" s="21">
        <v>3271995</v>
      </c>
      <c r="N28" s="20">
        <v>-468350</v>
      </c>
      <c r="O28" s="5">
        <v>0</v>
      </c>
      <c r="P28" s="5">
        <v>-266611</v>
      </c>
      <c r="Q28" s="6">
        <v>-266611</v>
      </c>
      <c r="R28" s="21">
        <v>-201739</v>
      </c>
    </row>
    <row r="29" spans="1:18" ht="15.75" customHeight="1" x14ac:dyDescent="0.2">
      <c r="A29" s="16" t="s">
        <v>131</v>
      </c>
      <c r="B29" s="17" t="s">
        <v>132</v>
      </c>
      <c r="C29" s="17">
        <v>39</v>
      </c>
      <c r="D29" s="16" t="s">
        <v>137</v>
      </c>
      <c r="E29" s="18" t="s">
        <v>134</v>
      </c>
      <c r="F29" s="18" t="s">
        <v>138</v>
      </c>
      <c r="G29" s="19" t="s">
        <v>25</v>
      </c>
      <c r="H29" s="19" t="s">
        <v>26</v>
      </c>
      <c r="I29" s="19" t="s">
        <v>26</v>
      </c>
      <c r="J29" s="19" t="s">
        <v>138</v>
      </c>
      <c r="K29" s="38" t="s">
        <v>139</v>
      </c>
      <c r="L29" s="20">
        <v>444191</v>
      </c>
      <c r="M29" s="21">
        <v>518392</v>
      </c>
      <c r="N29" s="20">
        <v>-74201</v>
      </c>
      <c r="O29" s="5">
        <v>0</v>
      </c>
      <c r="P29" s="5">
        <v>-8363</v>
      </c>
      <c r="Q29" s="6">
        <v>-8363</v>
      </c>
      <c r="R29" s="21">
        <v>-65838</v>
      </c>
    </row>
    <row r="30" spans="1:18" ht="15.75" customHeight="1" x14ac:dyDescent="0.2">
      <c r="A30" s="16" t="s">
        <v>131</v>
      </c>
      <c r="B30" s="17" t="s">
        <v>132</v>
      </c>
      <c r="C30" s="17">
        <v>39</v>
      </c>
      <c r="D30" s="16" t="s">
        <v>140</v>
      </c>
      <c r="E30" s="18" t="s">
        <v>134</v>
      </c>
      <c r="F30" s="18" t="s">
        <v>141</v>
      </c>
      <c r="G30" s="19" t="s">
        <v>25</v>
      </c>
      <c r="H30" s="19" t="s">
        <v>26</v>
      </c>
      <c r="I30" s="19" t="s">
        <v>26</v>
      </c>
      <c r="J30" s="19" t="s">
        <v>141</v>
      </c>
      <c r="K30" s="38" t="s">
        <v>142</v>
      </c>
      <c r="L30" s="20">
        <v>12935579</v>
      </c>
      <c r="M30" s="21">
        <v>15096471</v>
      </c>
      <c r="N30" s="20">
        <v>-2160892</v>
      </c>
      <c r="O30" s="5">
        <v>0</v>
      </c>
      <c r="P30" s="5">
        <v>-1942128</v>
      </c>
      <c r="Q30" s="6">
        <v>-1942128</v>
      </c>
      <c r="R30" s="21">
        <v>-218764</v>
      </c>
    </row>
    <row r="31" spans="1:18" ht="15.75" customHeight="1" x14ac:dyDescent="0.2">
      <c r="A31" s="16" t="s">
        <v>131</v>
      </c>
      <c r="B31" s="17" t="s">
        <v>132</v>
      </c>
      <c r="C31" s="17">
        <v>39</v>
      </c>
      <c r="D31" s="16" t="s">
        <v>143</v>
      </c>
      <c r="E31" s="18" t="s">
        <v>134</v>
      </c>
      <c r="F31" s="18" t="s">
        <v>144</v>
      </c>
      <c r="G31" s="19" t="s">
        <v>145</v>
      </c>
      <c r="H31" s="19" t="s">
        <v>146</v>
      </c>
      <c r="I31" s="19" t="s">
        <v>47</v>
      </c>
      <c r="J31" s="19" t="s">
        <v>147</v>
      </c>
      <c r="K31" s="38" t="s">
        <v>148</v>
      </c>
      <c r="L31" s="20">
        <v>109656</v>
      </c>
      <c r="M31" s="21">
        <v>127975</v>
      </c>
      <c r="N31" s="20">
        <v>-18319</v>
      </c>
      <c r="O31" s="5">
        <v>0</v>
      </c>
      <c r="P31" s="5">
        <v>-6599</v>
      </c>
      <c r="Q31" s="6">
        <v>-6599</v>
      </c>
      <c r="R31" s="21">
        <v>-11720</v>
      </c>
    </row>
    <row r="32" spans="1:18" ht="15.75" customHeight="1" x14ac:dyDescent="0.2">
      <c r="A32" s="16" t="s">
        <v>149</v>
      </c>
      <c r="B32" s="17" t="s">
        <v>150</v>
      </c>
      <c r="C32" s="17">
        <v>3</v>
      </c>
      <c r="D32" s="16" t="s">
        <v>151</v>
      </c>
      <c r="E32" s="18" t="s">
        <v>152</v>
      </c>
      <c r="F32" s="18" t="s">
        <v>153</v>
      </c>
      <c r="G32" s="19" t="s">
        <v>25</v>
      </c>
      <c r="H32" s="19" t="s">
        <v>26</v>
      </c>
      <c r="I32" s="19" t="s">
        <v>26</v>
      </c>
      <c r="J32" s="19" t="s">
        <v>153</v>
      </c>
      <c r="K32" s="38" t="s">
        <v>154</v>
      </c>
      <c r="L32" s="20">
        <v>5196915</v>
      </c>
      <c r="M32" s="21">
        <v>6065060</v>
      </c>
      <c r="N32" s="20">
        <v>-868145</v>
      </c>
      <c r="O32" s="5">
        <v>0</v>
      </c>
      <c r="P32" s="5">
        <v>-565316</v>
      </c>
      <c r="Q32" s="6">
        <v>-565316</v>
      </c>
      <c r="R32" s="21">
        <v>-302829</v>
      </c>
    </row>
    <row r="33" spans="1:18" ht="15.75" customHeight="1" x14ac:dyDescent="0.2">
      <c r="A33" s="16" t="s">
        <v>149</v>
      </c>
      <c r="B33" s="17" t="s">
        <v>150</v>
      </c>
      <c r="C33" s="17">
        <v>3</v>
      </c>
      <c r="D33" s="16" t="s">
        <v>155</v>
      </c>
      <c r="E33" s="18" t="s">
        <v>152</v>
      </c>
      <c r="F33" s="18" t="s">
        <v>156</v>
      </c>
      <c r="G33" s="19" t="s">
        <v>25</v>
      </c>
      <c r="H33" s="19" t="s">
        <v>26</v>
      </c>
      <c r="I33" s="19" t="s">
        <v>26</v>
      </c>
      <c r="J33" s="19" t="s">
        <v>156</v>
      </c>
      <c r="K33" s="38" t="s">
        <v>157</v>
      </c>
      <c r="L33" s="20">
        <v>3312098</v>
      </c>
      <c r="M33" s="21">
        <v>3865385</v>
      </c>
      <c r="N33" s="20">
        <v>-553287</v>
      </c>
      <c r="O33" s="5">
        <v>0</v>
      </c>
      <c r="P33" s="5">
        <v>-288394</v>
      </c>
      <c r="Q33" s="6">
        <v>-288394</v>
      </c>
      <c r="R33" s="21">
        <v>-264893</v>
      </c>
    </row>
    <row r="34" spans="1:18" ht="15.75" customHeight="1" x14ac:dyDescent="0.2">
      <c r="A34" s="16" t="s">
        <v>149</v>
      </c>
      <c r="B34" s="17" t="s">
        <v>150</v>
      </c>
      <c r="C34" s="17">
        <v>3</v>
      </c>
      <c r="D34" s="16" t="s">
        <v>158</v>
      </c>
      <c r="E34" s="18" t="s">
        <v>152</v>
      </c>
      <c r="F34" s="18" t="s">
        <v>159</v>
      </c>
      <c r="G34" s="19" t="s">
        <v>25</v>
      </c>
      <c r="H34" s="19" t="s">
        <v>26</v>
      </c>
      <c r="I34" s="19" t="s">
        <v>26</v>
      </c>
      <c r="J34" s="19" t="s">
        <v>159</v>
      </c>
      <c r="K34" s="38" t="s">
        <v>160</v>
      </c>
      <c r="L34" s="20">
        <v>843890</v>
      </c>
      <c r="M34" s="21">
        <v>984862</v>
      </c>
      <c r="N34" s="20">
        <v>-140972</v>
      </c>
      <c r="O34" s="5">
        <v>0</v>
      </c>
      <c r="P34" s="5">
        <v>-134333</v>
      </c>
      <c r="Q34" s="6">
        <v>-134333</v>
      </c>
      <c r="R34" s="21">
        <v>-6639</v>
      </c>
    </row>
    <row r="35" spans="1:18" ht="15.75" customHeight="1" x14ac:dyDescent="0.2">
      <c r="A35" s="16" t="s">
        <v>149</v>
      </c>
      <c r="B35" s="17" t="s">
        <v>150</v>
      </c>
      <c r="C35" s="17">
        <v>3</v>
      </c>
      <c r="D35" s="16" t="s">
        <v>161</v>
      </c>
      <c r="E35" s="18" t="s">
        <v>152</v>
      </c>
      <c r="F35" s="18" t="s">
        <v>162</v>
      </c>
      <c r="G35" s="19" t="s">
        <v>163</v>
      </c>
      <c r="H35" s="19" t="s">
        <v>164</v>
      </c>
      <c r="I35" s="19" t="s">
        <v>47</v>
      </c>
      <c r="J35" s="19" t="s">
        <v>165</v>
      </c>
      <c r="K35" s="38" t="s">
        <v>166</v>
      </c>
      <c r="L35" s="20">
        <v>673707</v>
      </c>
      <c r="M35" s="21">
        <v>786251</v>
      </c>
      <c r="N35" s="20">
        <v>-112544</v>
      </c>
      <c r="O35" s="5">
        <v>0</v>
      </c>
      <c r="P35" s="5">
        <v>-75323</v>
      </c>
      <c r="Q35" s="6">
        <v>-75323</v>
      </c>
      <c r="R35" s="21">
        <v>-37221</v>
      </c>
    </row>
    <row r="36" spans="1:18" ht="15.75" customHeight="1" x14ac:dyDescent="0.2">
      <c r="A36" s="16" t="s">
        <v>149</v>
      </c>
      <c r="B36" s="17" t="s">
        <v>150</v>
      </c>
      <c r="C36" s="17">
        <v>3</v>
      </c>
      <c r="D36" s="16" t="s">
        <v>167</v>
      </c>
      <c r="E36" s="18" t="s">
        <v>152</v>
      </c>
      <c r="F36" s="18" t="s">
        <v>162</v>
      </c>
      <c r="G36" s="19" t="s">
        <v>168</v>
      </c>
      <c r="H36" s="19" t="s">
        <v>169</v>
      </c>
      <c r="I36" s="19" t="s">
        <v>47</v>
      </c>
      <c r="J36" s="19" t="s">
        <v>170</v>
      </c>
      <c r="K36" s="39" t="s">
        <v>171</v>
      </c>
      <c r="L36" s="20">
        <v>838511</v>
      </c>
      <c r="M36" s="21">
        <v>978584</v>
      </c>
      <c r="N36" s="20">
        <v>-140073</v>
      </c>
      <c r="O36" s="5">
        <v>0</v>
      </c>
      <c r="P36" s="5">
        <v>-140073</v>
      </c>
      <c r="Q36" s="6">
        <v>-140073</v>
      </c>
      <c r="R36" s="21">
        <v>0</v>
      </c>
    </row>
    <row r="37" spans="1:18" ht="15.75" customHeight="1" x14ac:dyDescent="0.2">
      <c r="A37" s="16" t="s">
        <v>149</v>
      </c>
      <c r="B37" s="17" t="s">
        <v>150</v>
      </c>
      <c r="C37" s="17">
        <v>3</v>
      </c>
      <c r="D37" s="16" t="s">
        <v>172</v>
      </c>
      <c r="E37" s="18" t="s">
        <v>152</v>
      </c>
      <c r="F37" s="18" t="s">
        <v>173</v>
      </c>
      <c r="G37" s="19" t="s">
        <v>25</v>
      </c>
      <c r="H37" s="19" t="s">
        <v>26</v>
      </c>
      <c r="I37" s="19" t="s">
        <v>26</v>
      </c>
      <c r="J37" s="19" t="s">
        <v>173</v>
      </c>
      <c r="K37" s="39" t="s">
        <v>174</v>
      </c>
      <c r="L37" s="20">
        <v>12042313</v>
      </c>
      <c r="M37" s="21">
        <v>14053983</v>
      </c>
      <c r="N37" s="20">
        <v>-2011670</v>
      </c>
      <c r="O37" s="5">
        <v>0</v>
      </c>
      <c r="P37" s="5">
        <v>-1805685</v>
      </c>
      <c r="Q37" s="6">
        <v>-1805685</v>
      </c>
      <c r="R37" s="21">
        <v>-205985</v>
      </c>
    </row>
    <row r="38" spans="1:18" ht="15.75" customHeight="1" x14ac:dyDescent="0.2">
      <c r="A38" s="16" t="s">
        <v>149</v>
      </c>
      <c r="B38" s="17" t="s">
        <v>150</v>
      </c>
      <c r="C38" s="17">
        <v>3</v>
      </c>
      <c r="D38" s="16" t="s">
        <v>175</v>
      </c>
      <c r="E38" s="18" t="s">
        <v>152</v>
      </c>
      <c r="F38" s="18" t="s">
        <v>176</v>
      </c>
      <c r="G38" s="19" t="s">
        <v>25</v>
      </c>
      <c r="H38" s="19" t="s">
        <v>26</v>
      </c>
      <c r="I38" s="19" t="s">
        <v>26</v>
      </c>
      <c r="J38" s="19" t="s">
        <v>176</v>
      </c>
      <c r="K38" s="39" t="s">
        <v>177</v>
      </c>
      <c r="L38" s="20">
        <v>4010135</v>
      </c>
      <c r="M38" s="21">
        <v>4680029</v>
      </c>
      <c r="N38" s="20">
        <v>-669894</v>
      </c>
      <c r="O38" s="5">
        <v>0</v>
      </c>
      <c r="P38" s="5">
        <v>-644278</v>
      </c>
      <c r="Q38" s="6">
        <v>-644278</v>
      </c>
      <c r="R38" s="21">
        <v>-25616</v>
      </c>
    </row>
    <row r="39" spans="1:18" s="37" customFormat="1" ht="15.75" x14ac:dyDescent="0.25">
      <c r="A39" s="40" t="s">
        <v>178</v>
      </c>
      <c r="B39" s="41"/>
      <c r="C39" s="41"/>
      <c r="D39" s="40"/>
      <c r="E39" s="42"/>
      <c r="F39" s="42"/>
      <c r="G39" s="42"/>
      <c r="H39" s="42"/>
      <c r="I39" s="42"/>
      <c r="J39" s="42"/>
      <c r="K39" s="43"/>
      <c r="L39" s="44">
        <f>SUBTOTAL(109,Table1[Revised
Allocation])</f>
        <v>75164791</v>
      </c>
      <c r="M39" s="45">
        <f>SUBTOTAL(109,Table1[Prior
Apportionments])</f>
        <v>87721091</v>
      </c>
      <c r="N39" s="44">
        <f>SUBTOTAL(109,Table1[Total 
Overpayment])</f>
        <v>-12556300</v>
      </c>
      <c r="O39" s="46">
        <f>SUBTOTAL(109,Table1[Current Recovery
PCA 25695])</f>
        <v>-617671</v>
      </c>
      <c r="P39" s="46">
        <f>SUBTOTAL(109,Table1[Current Recovery
PCA 25696])</f>
        <v>-9332589</v>
      </c>
      <c r="Q39" s="46">
        <f>SUBTOTAL(109,Table1[Current Recovery
Total])</f>
        <v>-9950260</v>
      </c>
      <c r="R39" s="45">
        <f>SUBTOTAL(109,Table1[Remaining Balance to be Recovered])</f>
        <v>-2606040</v>
      </c>
    </row>
    <row r="40" spans="1:18" x14ac:dyDescent="0.2">
      <c r="A40" s="4" t="s">
        <v>179</v>
      </c>
    </row>
    <row r="41" spans="1:18" x14ac:dyDescent="0.2">
      <c r="A41" s="4" t="s">
        <v>180</v>
      </c>
    </row>
    <row r="42" spans="1:18" x14ac:dyDescent="0.2">
      <c r="A42" s="4" t="s">
        <v>181</v>
      </c>
    </row>
    <row r="43" spans="1:18" x14ac:dyDescent="0.2">
      <c r="A43" s="23" t="s">
        <v>182</v>
      </c>
    </row>
  </sheetData>
  <hyperlinks>
    <hyperlink ref="A6" r:id="rId1" tooltip="Funding results page for the Learning Recovery Emergency Block Grant for fiscal year 2022-23." xr:uid="{63AD3AEC-8CEF-4350-BF8B-5E23176A0B10}"/>
  </hyperlinks>
  <pageMargins left="0.7" right="0.7" top="0.75" bottom="0.75" header="0.3" footer="0.3"/>
  <pageSetup paperSize="5" scale="51" fitToHeight="0" orientation="landscape" r:id="rId2"/>
  <headerFooter>
    <oddFooter>Page &amp;P of &amp;N</oddFoot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8781D-4BD0-4BF5-91C9-3F9C943B107F}">
  <sheetPr>
    <pageSetUpPr fitToPage="1"/>
  </sheetPr>
  <dimension ref="A1:H18"/>
  <sheetViews>
    <sheetView workbookViewId="0">
      <pane ySplit="3" topLeftCell="A4" activePane="bottomLeft" state="frozen"/>
      <selection activeCell="A7" sqref="A7"/>
      <selection pane="bottomLeft"/>
    </sheetView>
  </sheetViews>
  <sheetFormatPr defaultColWidth="8.88671875" defaultRowHeight="15" x14ac:dyDescent="0.2"/>
  <cols>
    <col min="1" max="1" width="17.44140625" style="27" customWidth="1"/>
    <col min="2" max="2" width="40.77734375" style="27" customWidth="1"/>
    <col min="3" max="3" width="18.6640625" style="28" customWidth="1"/>
    <col min="4" max="4" width="8.88671875" style="27"/>
    <col min="5" max="5" width="11.33203125" style="27" customWidth="1"/>
    <col min="6" max="6" width="15.109375" style="29" bestFit="1" customWidth="1"/>
    <col min="7" max="16384" width="8.88671875" style="27"/>
  </cols>
  <sheetData>
    <row r="1" spans="1:8" s="24" customFormat="1" ht="18" x14ac:dyDescent="0.25">
      <c r="A1" s="51" t="s">
        <v>183</v>
      </c>
      <c r="C1" s="25"/>
      <c r="F1" s="26"/>
    </row>
    <row r="2" spans="1:8" ht="15.75" x14ac:dyDescent="0.25">
      <c r="A2" s="50" t="s">
        <v>0</v>
      </c>
    </row>
    <row r="3" spans="1:8" ht="33" customHeight="1" x14ac:dyDescent="0.25">
      <c r="A3" s="30" t="s">
        <v>184</v>
      </c>
      <c r="B3" s="30" t="s">
        <v>185</v>
      </c>
      <c r="C3" s="31" t="s">
        <v>186</v>
      </c>
    </row>
    <row r="4" spans="1:8" x14ac:dyDescent="0.2">
      <c r="A4" s="32" t="s">
        <v>23</v>
      </c>
      <c r="B4" s="33" t="s">
        <v>20</v>
      </c>
      <c r="C4" s="34">
        <v>-71640</v>
      </c>
      <c r="D4" s="35"/>
      <c r="G4" s="35"/>
      <c r="H4" s="29"/>
    </row>
    <row r="5" spans="1:8" x14ac:dyDescent="0.2">
      <c r="A5" s="32" t="s">
        <v>31</v>
      </c>
      <c r="B5" s="33" t="s">
        <v>28</v>
      </c>
      <c r="C5" s="34">
        <v>-269</v>
      </c>
      <c r="D5" s="35"/>
      <c r="G5" s="35"/>
      <c r="H5" s="29"/>
    </row>
    <row r="6" spans="1:8" x14ac:dyDescent="0.2">
      <c r="A6" s="32" t="s">
        <v>40</v>
      </c>
      <c r="B6" s="33" t="s">
        <v>37</v>
      </c>
      <c r="C6" s="34">
        <v>-311935</v>
      </c>
      <c r="D6" s="35"/>
      <c r="G6" s="35"/>
      <c r="H6" s="29"/>
    </row>
    <row r="7" spans="1:8" x14ac:dyDescent="0.2">
      <c r="A7" s="32" t="s">
        <v>53</v>
      </c>
      <c r="B7" s="33" t="s">
        <v>50</v>
      </c>
      <c r="C7" s="34">
        <v>-160640</v>
      </c>
      <c r="D7" s="35"/>
      <c r="G7" s="35"/>
      <c r="H7" s="29"/>
    </row>
    <row r="8" spans="1:8" x14ac:dyDescent="0.2">
      <c r="A8" s="32" t="s">
        <v>64</v>
      </c>
      <c r="B8" s="33" t="s">
        <v>61</v>
      </c>
      <c r="C8" s="34">
        <v>-8950</v>
      </c>
      <c r="D8" s="35"/>
      <c r="G8" s="35"/>
      <c r="H8" s="29"/>
    </row>
    <row r="9" spans="1:8" x14ac:dyDescent="0.2">
      <c r="A9" s="32" t="s">
        <v>72</v>
      </c>
      <c r="B9" s="33" t="s">
        <v>69</v>
      </c>
      <c r="C9" s="34">
        <v>-31599</v>
      </c>
      <c r="D9" s="35"/>
      <c r="G9" s="35"/>
      <c r="H9" s="29"/>
    </row>
    <row r="10" spans="1:8" x14ac:dyDescent="0.2">
      <c r="A10" s="32" t="s">
        <v>81</v>
      </c>
      <c r="B10" s="33" t="s">
        <v>78</v>
      </c>
      <c r="C10" s="34">
        <v>-32638</v>
      </c>
      <c r="D10" s="35"/>
      <c r="G10" s="35"/>
      <c r="H10" s="29"/>
    </row>
    <row r="11" spans="1:8" x14ac:dyDescent="0.2">
      <c r="A11" s="32" t="s">
        <v>87</v>
      </c>
      <c r="B11" s="33" t="s">
        <v>84</v>
      </c>
      <c r="C11" s="34">
        <v>-744440</v>
      </c>
      <c r="D11" s="35"/>
      <c r="G11" s="35"/>
      <c r="H11" s="29"/>
    </row>
    <row r="12" spans="1:8" x14ac:dyDescent="0.2">
      <c r="A12" s="32" t="s">
        <v>93</v>
      </c>
      <c r="B12" s="33" t="s">
        <v>90</v>
      </c>
      <c r="C12" s="34">
        <v>-2711046</v>
      </c>
      <c r="D12" s="35"/>
      <c r="G12" s="35"/>
      <c r="H12" s="29"/>
    </row>
    <row r="13" spans="1:8" x14ac:dyDescent="0.2">
      <c r="A13" s="32" t="s">
        <v>134</v>
      </c>
      <c r="B13" s="33" t="s">
        <v>131</v>
      </c>
      <c r="C13" s="34">
        <v>-2223701</v>
      </c>
      <c r="D13" s="35"/>
      <c r="G13" s="35"/>
      <c r="H13" s="29"/>
    </row>
    <row r="14" spans="1:8" x14ac:dyDescent="0.2">
      <c r="A14" s="32" t="s">
        <v>152</v>
      </c>
      <c r="B14" s="33" t="s">
        <v>149</v>
      </c>
      <c r="C14" s="47">
        <v>-3653402</v>
      </c>
      <c r="D14" s="35"/>
      <c r="G14" s="35"/>
      <c r="H14" s="29"/>
    </row>
    <row r="15" spans="1:8" ht="15.75" x14ac:dyDescent="0.25">
      <c r="A15" s="48" t="s">
        <v>187</v>
      </c>
      <c r="B15" s="48"/>
      <c r="C15" s="49">
        <f>SUBTOTAL(109,Table2[County Total])</f>
        <v>-9950260</v>
      </c>
      <c r="D15" s="35"/>
      <c r="G15" s="35"/>
      <c r="H15" s="29"/>
    </row>
    <row r="16" spans="1:8" x14ac:dyDescent="0.2">
      <c r="A16" s="27" t="s">
        <v>181</v>
      </c>
      <c r="D16" s="35"/>
    </row>
    <row r="17" spans="1:4" x14ac:dyDescent="0.2">
      <c r="A17" s="27" t="s">
        <v>180</v>
      </c>
      <c r="D17" s="35"/>
    </row>
    <row r="18" spans="1:4" x14ac:dyDescent="0.2">
      <c r="A18" s="36" t="s">
        <v>182</v>
      </c>
    </row>
  </sheetData>
  <pageMargins left="0.7" right="0.7" top="0.75" bottom="0.75" header="0.3" footer="0.3"/>
  <pageSetup scale="74" fitToHeight="0" orientation="portrait" r:id="rId1"/>
  <headerFoot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LREBG Offset #2 (Schedule-LEA)</vt:lpstr>
      <vt:lpstr>LREBG Offset #2 (Schedule-COE)</vt:lpstr>
      <vt:lpstr>'LREBG Offset #2 (Schedule-LEA)'!Print_Area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Recov2-22: LREBG (CA Dept of Education)</dc:title>
  <dc:subject>Schedule of the Recovery of Overpayments for the Learning Recovery Emergency Block Grant for fiscal year 2022-23.</dc:subject>
  <dc:creator/>
  <cp:lastModifiedBy/>
  <dcterms:created xsi:type="dcterms:W3CDTF">2023-11-27T23:01:51Z</dcterms:created>
  <dcterms:modified xsi:type="dcterms:W3CDTF">2025-06-03T15:16:00Z</dcterms:modified>
</cp:coreProperties>
</file>