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770" windowWidth="20370" windowHeight="12020" activeTab="0"/>
  </bookViews>
  <sheets>
    <sheet name="2012-13 SSDCOEBR 2nd" sheetId="1" r:id="rId1"/>
  </sheets>
  <definedNames>
    <definedName name="_xlnm.Print_Titles" localSheetId="0">'2012-13 SSDCOEBR 2nd'!$1:$5</definedName>
  </definedNames>
  <calcPr fullCalcOnLoad="1"/>
</workbook>
</file>

<file path=xl/sharedStrings.xml><?xml version="1.0" encoding="utf-8"?>
<sst xmlns="http://schemas.openxmlformats.org/spreadsheetml/2006/main" count="34" uniqueCount="34">
  <si>
    <t>SMALL SCHOOL DISTRICT AND COUNTY OFFICE OF EDUCATION</t>
  </si>
  <si>
    <t>BUS REPLACEMENT PROGRAM</t>
  </si>
  <si>
    <t>FISCAL YEAR 2012-13</t>
  </si>
  <si>
    <t>County Code</t>
  </si>
  <si>
    <t>District Code</t>
  </si>
  <si>
    <t>Local Educational Agency</t>
  </si>
  <si>
    <t>Bus Number</t>
  </si>
  <si>
    <t>Amador COE</t>
  </si>
  <si>
    <t>Lassen Union High</t>
  </si>
  <si>
    <t>Bass Lake Joint Union Elementary</t>
  </si>
  <si>
    <t>McSwain Union Elementary</t>
  </si>
  <si>
    <t>Aromas-San Juan Unified</t>
  </si>
  <si>
    <t>Estimated Entitlement</t>
  </si>
  <si>
    <t>Current Apportionment</t>
  </si>
  <si>
    <t>AMADOR COUNTY</t>
  </si>
  <si>
    <t>AMADOR COUNTY TOTAL</t>
  </si>
  <si>
    <t>LASSEN COUNTY</t>
  </si>
  <si>
    <t>LASSEN COUNTY TOTAL</t>
  </si>
  <si>
    <t>MADERA COUNTY</t>
  </si>
  <si>
    <t>MADERA COUNTY TOTAL</t>
  </si>
  <si>
    <t>MERCED COUNTY</t>
  </si>
  <si>
    <t>MERCED COUNTY TOTAL</t>
  </si>
  <si>
    <t>SAN BENITO COUNTY</t>
  </si>
  <si>
    <t>SAN BENITO COUNTY TOTAL</t>
  </si>
  <si>
    <t>STATE TOTALS</t>
  </si>
  <si>
    <t>SCHEDULE OF THE SECOND APPORTIONMENT FOR THE</t>
  </si>
  <si>
    <t>Revised Entitlement</t>
  </si>
  <si>
    <t>Prior Apportionment</t>
  </si>
  <si>
    <t>California Department of Education</t>
  </si>
  <si>
    <t>School Fiscal Services Divison</t>
  </si>
  <si>
    <t>KERN COUNTY</t>
  </si>
  <si>
    <t>Semitropic Elementary</t>
  </si>
  <si>
    <t>KERN COUNTY TOTAL</t>
  </si>
  <si>
    <t>February 19,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</si>
</sst>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 style="double"/>
    </border>
    <border>
      <left/>
      <right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164" fontId="21" fillId="0" borderId="19" xfId="92" applyNumberFormat="1" applyFont="1" applyFill="1" applyBorder="1" applyAlignment="1">
      <alignment horizontal="center" wrapText="1"/>
      <protection/>
    </xf>
    <xf numFmtId="0" fontId="21" fillId="0" borderId="19" xfId="92" applyFont="1" applyFill="1" applyBorder="1" applyAlignment="1">
      <alignment horizontal="center" wrapText="1"/>
      <protection/>
    </xf>
    <xf numFmtId="49" fontId="21" fillId="0" borderId="19" xfId="92" applyNumberFormat="1" applyFont="1" applyFill="1" applyBorder="1" applyAlignment="1">
      <alignment horizontal="center" wrapText="1"/>
      <protection/>
    </xf>
    <xf numFmtId="3" fontId="21" fillId="0" borderId="19" xfId="92" applyNumberFormat="1" applyFont="1" applyFill="1" applyBorder="1" applyAlignment="1">
      <alignment horizontal="center" wrapText="1"/>
      <protection/>
    </xf>
    <xf numFmtId="3" fontId="57" fillId="0" borderId="19" xfId="0" applyNumberFormat="1" applyFont="1" applyFill="1" applyBorder="1" applyAlignment="1">
      <alignment horizontal="center" wrapText="1"/>
    </xf>
    <xf numFmtId="164" fontId="21" fillId="0" borderId="0" xfId="92" applyNumberFormat="1" applyFont="1" applyFill="1" applyBorder="1" applyAlignment="1">
      <alignment horizontal="left"/>
      <protection/>
    </xf>
    <xf numFmtId="0" fontId="21" fillId="0" borderId="0" xfId="92" applyFont="1" applyFill="1" applyBorder="1" applyAlignment="1">
      <alignment horizontal="center" wrapText="1"/>
      <protection/>
    </xf>
    <xf numFmtId="49" fontId="21" fillId="0" borderId="0" xfId="92" applyNumberFormat="1" applyFont="1" applyFill="1" applyBorder="1" applyAlignment="1">
      <alignment horizontal="center" wrapText="1"/>
      <protection/>
    </xf>
    <xf numFmtId="3" fontId="21" fillId="0" borderId="0" xfId="92" applyNumberFormat="1" applyFont="1" applyFill="1" applyBorder="1" applyAlignment="1">
      <alignment horizontal="center" wrapText="1"/>
      <protection/>
    </xf>
    <xf numFmtId="3" fontId="57" fillId="0" borderId="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164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3" fontId="56" fillId="0" borderId="0" xfId="0" applyNumberFormat="1" applyFont="1" applyFill="1" applyAlignment="1">
      <alignment horizontal="right"/>
    </xf>
    <xf numFmtId="3" fontId="56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164" fontId="57" fillId="0" borderId="0" xfId="0" applyNumberFormat="1" applyFont="1" applyFill="1" applyAlignment="1">
      <alignment horizontal="left"/>
    </xf>
    <xf numFmtId="3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49" fontId="56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centerContinuous"/>
    </xf>
    <xf numFmtId="0" fontId="57" fillId="0" borderId="20" xfId="0" applyFont="1" applyFill="1" applyBorder="1" applyAlignment="1">
      <alignment horizontal="centerContinuous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14" customWidth="1"/>
    <col min="2" max="2" width="8.28125" style="14" customWidth="1"/>
    <col min="3" max="3" width="30.28125" style="1" customWidth="1"/>
    <col min="4" max="4" width="10.421875" style="14" customWidth="1"/>
    <col min="5" max="5" width="14.140625" style="16" customWidth="1"/>
    <col min="6" max="6" width="14.57421875" style="16" customWidth="1"/>
    <col min="7" max="7" width="16.7109375" style="16" customWidth="1"/>
    <col min="8" max="8" width="18.7109375" style="16" customWidth="1"/>
    <col min="9" max="16384" width="9.140625" style="1" customWidth="1"/>
  </cols>
  <sheetData>
    <row r="1" spans="1:8" ht="15">
      <c r="A1" s="27" t="s">
        <v>25</v>
      </c>
      <c r="B1" s="27"/>
      <c r="C1" s="27"/>
      <c r="D1" s="27"/>
      <c r="E1" s="27"/>
      <c r="F1" s="27"/>
      <c r="G1" s="27"/>
      <c r="H1" s="2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5">
      <c r="A3" s="27" t="s">
        <v>1</v>
      </c>
      <c r="B3" s="27"/>
      <c r="C3" s="27"/>
      <c r="D3" s="27"/>
      <c r="E3" s="27"/>
      <c r="F3" s="27"/>
      <c r="G3" s="27"/>
      <c r="H3" s="27"/>
    </row>
    <row r="4" spans="1:8" ht="15.75" thickBot="1">
      <c r="A4" s="28" t="s">
        <v>2</v>
      </c>
      <c r="B4" s="28"/>
      <c r="C4" s="28"/>
      <c r="D4" s="28"/>
      <c r="E4" s="28"/>
      <c r="F4" s="28"/>
      <c r="G4" s="28"/>
      <c r="H4" s="28"/>
    </row>
    <row r="5" spans="1:8" ht="48" customHeight="1" thickBot="1" thickTop="1">
      <c r="A5" s="2" t="s">
        <v>3</v>
      </c>
      <c r="B5" s="3" t="s">
        <v>4</v>
      </c>
      <c r="C5" s="3" t="s">
        <v>5</v>
      </c>
      <c r="D5" s="4" t="s">
        <v>6</v>
      </c>
      <c r="E5" s="5" t="s">
        <v>12</v>
      </c>
      <c r="F5" s="5" t="s">
        <v>26</v>
      </c>
      <c r="G5" s="6" t="s">
        <v>27</v>
      </c>
      <c r="H5" s="6" t="s">
        <v>13</v>
      </c>
    </row>
    <row r="6" spans="1:8" s="12" customFormat="1" ht="15" customHeight="1" thickTop="1">
      <c r="A6" s="7" t="s">
        <v>14</v>
      </c>
      <c r="B6" s="8"/>
      <c r="C6" s="8"/>
      <c r="D6" s="9"/>
      <c r="E6" s="10"/>
      <c r="F6" s="10"/>
      <c r="G6" s="11"/>
      <c r="H6" s="11"/>
    </row>
    <row r="7" spans="1:8" ht="15">
      <c r="A7" s="13">
        <v>3</v>
      </c>
      <c r="B7" s="14">
        <v>10033</v>
      </c>
      <c r="C7" s="1" t="s">
        <v>7</v>
      </c>
      <c r="D7" s="14">
        <v>49</v>
      </c>
      <c r="E7" s="15">
        <v>150669</v>
      </c>
      <c r="F7" s="15">
        <f>SUM(G7+H7)</f>
        <v>149049</v>
      </c>
      <c r="G7" s="16">
        <f>ROUND(E7*0.25,0)</f>
        <v>37667</v>
      </c>
      <c r="H7" s="16">
        <v>111382</v>
      </c>
    </row>
    <row r="8" spans="1:8" s="12" customFormat="1" ht="15">
      <c r="A8" s="17"/>
      <c r="B8" s="18"/>
      <c r="C8" s="19" t="s">
        <v>15</v>
      </c>
      <c r="D8" s="18"/>
      <c r="E8" s="20">
        <f>SUM(E7)</f>
        <v>150669</v>
      </c>
      <c r="F8" s="20">
        <f>SUM(F7)</f>
        <v>149049</v>
      </c>
      <c r="G8" s="20">
        <f>SUM(G7)</f>
        <v>37667</v>
      </c>
      <c r="H8" s="20">
        <f>SUM(H7)</f>
        <v>111382</v>
      </c>
    </row>
    <row r="9" spans="1:8" s="12" customFormat="1" ht="15">
      <c r="A9" s="21" t="s">
        <v>30</v>
      </c>
      <c r="B9" s="18"/>
      <c r="C9" s="19"/>
      <c r="D9" s="18"/>
      <c r="E9" s="20"/>
      <c r="F9" s="20"/>
      <c r="G9" s="20"/>
      <c r="H9" s="20"/>
    </row>
    <row r="10" spans="1:8" s="12" customFormat="1" ht="15">
      <c r="A10" s="13">
        <v>15</v>
      </c>
      <c r="B10" s="14">
        <v>63768</v>
      </c>
      <c r="C10" s="1" t="s">
        <v>31</v>
      </c>
      <c r="D10" s="14">
        <v>1</v>
      </c>
      <c r="E10" s="15">
        <v>155000</v>
      </c>
      <c r="F10" s="15">
        <f>SUM(G10+H10)</f>
        <v>154080</v>
      </c>
      <c r="G10" s="16">
        <f>ROUND(E10*0.25,0)</f>
        <v>38750</v>
      </c>
      <c r="H10" s="15">
        <v>115330</v>
      </c>
    </row>
    <row r="11" spans="1:8" s="12" customFormat="1" ht="15">
      <c r="A11" s="17"/>
      <c r="B11" s="18"/>
      <c r="C11" s="19" t="s">
        <v>32</v>
      </c>
      <c r="D11" s="18"/>
      <c r="E11" s="20">
        <f>SUM(E10)</f>
        <v>155000</v>
      </c>
      <c r="F11" s="20">
        <f>SUM(F10)</f>
        <v>154080</v>
      </c>
      <c r="G11" s="20">
        <f>SUM(G10)</f>
        <v>38750</v>
      </c>
      <c r="H11" s="20">
        <f>SUM(H10)</f>
        <v>115330</v>
      </c>
    </row>
    <row r="12" spans="1:8" s="12" customFormat="1" ht="15">
      <c r="A12" s="21" t="s">
        <v>16</v>
      </c>
      <c r="B12" s="18"/>
      <c r="D12" s="18"/>
      <c r="E12" s="20"/>
      <c r="F12" s="20"/>
      <c r="G12" s="22"/>
      <c r="H12" s="22"/>
    </row>
    <row r="13" spans="1:8" ht="15">
      <c r="A13" s="13">
        <v>18</v>
      </c>
      <c r="B13" s="14">
        <v>64139</v>
      </c>
      <c r="C13" s="1" t="s">
        <v>8</v>
      </c>
      <c r="D13" s="14">
        <v>37</v>
      </c>
      <c r="E13" s="15">
        <v>154980</v>
      </c>
      <c r="F13" s="15">
        <f>SUM(G13+H13)</f>
        <v>154980</v>
      </c>
      <c r="G13" s="16">
        <f>ROUND(E13*0.25,0)</f>
        <v>38745</v>
      </c>
      <c r="H13" s="16">
        <f>ROUND(E13-G13,0)</f>
        <v>116235</v>
      </c>
    </row>
    <row r="14" spans="1:8" s="12" customFormat="1" ht="15">
      <c r="A14" s="17"/>
      <c r="B14" s="18"/>
      <c r="C14" s="19" t="s">
        <v>17</v>
      </c>
      <c r="D14" s="18"/>
      <c r="E14" s="20">
        <f>SUM(E13)</f>
        <v>154980</v>
      </c>
      <c r="F14" s="20">
        <f>SUM(F13)</f>
        <v>154980</v>
      </c>
      <c r="G14" s="20">
        <f>SUM(G13)</f>
        <v>38745</v>
      </c>
      <c r="H14" s="20">
        <f>SUM(H13)</f>
        <v>116235</v>
      </c>
    </row>
    <row r="15" spans="1:8" s="12" customFormat="1" ht="15">
      <c r="A15" s="21" t="s">
        <v>18</v>
      </c>
      <c r="B15" s="18"/>
      <c r="D15" s="23"/>
      <c r="E15" s="20"/>
      <c r="F15" s="20"/>
      <c r="G15" s="22"/>
      <c r="H15" s="22"/>
    </row>
    <row r="16" spans="1:8" ht="15">
      <c r="A16" s="13">
        <v>20</v>
      </c>
      <c r="B16" s="14">
        <v>65185</v>
      </c>
      <c r="C16" s="1" t="s">
        <v>9</v>
      </c>
      <c r="D16" s="14">
        <v>4</v>
      </c>
      <c r="E16" s="15">
        <v>155000</v>
      </c>
      <c r="F16" s="15">
        <f>SUM(G16+H16)</f>
        <v>155000</v>
      </c>
      <c r="G16" s="16">
        <f>ROUND(E16*0.25,0)</f>
        <v>38750</v>
      </c>
      <c r="H16" s="16">
        <f>ROUND(E16-G16,0)</f>
        <v>116250</v>
      </c>
    </row>
    <row r="17" spans="1:8" s="12" customFormat="1" ht="15">
      <c r="A17" s="17"/>
      <c r="B17" s="18"/>
      <c r="C17" s="19" t="s">
        <v>19</v>
      </c>
      <c r="D17" s="18"/>
      <c r="E17" s="20">
        <f>SUM(E16:E16)</f>
        <v>155000</v>
      </c>
      <c r="F17" s="20">
        <f>SUM(F16)</f>
        <v>155000</v>
      </c>
      <c r="G17" s="20">
        <f>SUM(G16:G16)</f>
        <v>38750</v>
      </c>
      <c r="H17" s="20">
        <f>SUM(H16:H16)</f>
        <v>116250</v>
      </c>
    </row>
    <row r="18" spans="1:8" s="12" customFormat="1" ht="15">
      <c r="A18" s="21" t="s">
        <v>20</v>
      </c>
      <c r="B18" s="18"/>
      <c r="D18" s="18"/>
      <c r="E18" s="20"/>
      <c r="F18" s="20"/>
      <c r="G18" s="22"/>
      <c r="H18" s="22"/>
    </row>
    <row r="19" spans="1:8" ht="15">
      <c r="A19" s="13">
        <v>24</v>
      </c>
      <c r="B19" s="14">
        <v>65763</v>
      </c>
      <c r="C19" s="1" t="s">
        <v>10</v>
      </c>
      <c r="D19" s="14">
        <v>14</v>
      </c>
      <c r="E19" s="15">
        <v>154860</v>
      </c>
      <c r="F19" s="15">
        <f>SUM(G19+H19)</f>
        <v>151699</v>
      </c>
      <c r="G19" s="16">
        <f>ROUND(E19*0.25,0)</f>
        <v>38715</v>
      </c>
      <c r="H19" s="16">
        <v>112984</v>
      </c>
    </row>
    <row r="20" spans="1:8" s="12" customFormat="1" ht="15">
      <c r="A20" s="17"/>
      <c r="B20" s="18"/>
      <c r="C20" s="19" t="s">
        <v>21</v>
      </c>
      <c r="D20" s="18"/>
      <c r="E20" s="20">
        <f>SUM(E19:E19)</f>
        <v>154860</v>
      </c>
      <c r="F20" s="20">
        <f>SUM(F19)</f>
        <v>151699</v>
      </c>
      <c r="G20" s="20">
        <f>SUM(G19:G19)</f>
        <v>38715</v>
      </c>
      <c r="H20" s="20">
        <f>SUM(H19:H19)</f>
        <v>112984</v>
      </c>
    </row>
    <row r="21" spans="1:8" s="12" customFormat="1" ht="15">
      <c r="A21" s="21" t="s">
        <v>22</v>
      </c>
      <c r="B21" s="18"/>
      <c r="D21" s="18"/>
      <c r="E21" s="20"/>
      <c r="F21" s="20"/>
      <c r="G21" s="22"/>
      <c r="H21" s="22"/>
    </row>
    <row r="22" spans="1:8" ht="15">
      <c r="A22" s="13">
        <v>35</v>
      </c>
      <c r="B22" s="14">
        <v>75259</v>
      </c>
      <c r="C22" s="1" t="s">
        <v>11</v>
      </c>
      <c r="D22" s="14">
        <v>6</v>
      </c>
      <c r="E22" s="15">
        <v>154419</v>
      </c>
      <c r="F22" s="15">
        <f>SUM(G22+H22)</f>
        <v>154419</v>
      </c>
      <c r="G22" s="16">
        <f>ROUND(E22*0.25,0)</f>
        <v>38605</v>
      </c>
      <c r="H22" s="16">
        <f>ROUND(E22-G22,0)</f>
        <v>115814</v>
      </c>
    </row>
    <row r="23" spans="1:8" s="12" customFormat="1" ht="15">
      <c r="A23" s="17"/>
      <c r="B23" s="18"/>
      <c r="C23" s="19" t="s">
        <v>23</v>
      </c>
      <c r="D23" s="18"/>
      <c r="E23" s="20">
        <f>SUM(E22)</f>
        <v>154419</v>
      </c>
      <c r="F23" s="20">
        <f>SUM(F22)</f>
        <v>154419</v>
      </c>
      <c r="G23" s="20">
        <f>SUM(G22)</f>
        <v>38605</v>
      </c>
      <c r="H23" s="20">
        <f>SUM(H22)</f>
        <v>115814</v>
      </c>
    </row>
    <row r="24" spans="1:8" s="12" customFormat="1" ht="15">
      <c r="A24" s="24" t="s">
        <v>24</v>
      </c>
      <c r="B24" s="18"/>
      <c r="D24" s="18"/>
      <c r="E24" s="22">
        <f>SUM(E7:E23)/2</f>
        <v>924928</v>
      </c>
      <c r="F24" s="22">
        <f>SUM(F7:F23)/2</f>
        <v>919227</v>
      </c>
      <c r="G24" s="22">
        <f>SUM(G7:G23)/2</f>
        <v>231232</v>
      </c>
      <c r="H24" s="22">
        <f>SUM(H7:H23)/2</f>
        <v>687995</v>
      </c>
    </row>
    <row r="25" ht="15">
      <c r="A25" s="25" t="s">
        <v>28</v>
      </c>
    </row>
    <row r="26" ht="15">
      <c r="A26" s="25" t="s">
        <v>29</v>
      </c>
    </row>
    <row r="27" ht="15">
      <c r="A27" s="26" t="s">
        <v>33</v>
      </c>
    </row>
  </sheetData>
  <sheetProtection/>
  <printOptions horizontalCentered="1"/>
  <pageMargins left="0.5" right="0.5" top="0.27" bottom="0.75" header="0" footer="0"/>
  <pageSetup horizontalDpi="600" verticalDpi="600" orientation="portrait" scale="77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Recip2-12: Bus Replacement (CA Dept of Education)</dc:title>
  <dc:subject>Small School District and County Office Bus Replacement program second apportionment schedule for fiscal year 2012-13.</dc:subject>
  <dc:creator>CDE</dc:creator>
  <cp:keywords/>
  <dc:description/>
  <cp:lastModifiedBy>Taylor Uda</cp:lastModifiedBy>
  <cp:lastPrinted>2019-01-08T16:30:09Z</cp:lastPrinted>
  <dcterms:created xsi:type="dcterms:W3CDTF">2013-01-25T23:15:09Z</dcterms:created>
  <dcterms:modified xsi:type="dcterms:W3CDTF">2022-12-13T20:28:13Z</dcterms:modified>
  <cp:category/>
  <cp:version/>
  <cp:contentType/>
  <cp:contentStatus/>
</cp:coreProperties>
</file>