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1B47E275-D88D-45C6-938B-F8DF4FC1654F}" xr6:coauthVersionLast="47" xr6:coauthVersionMax="47" xr10:uidLastSave="{00000000-0000-0000-0000-000000000000}"/>
  <bookViews>
    <workbookView xWindow="-120" yWindow="-120" windowWidth="29040" windowHeight="15840" xr2:uid="{51945207-6A47-4C83-A210-7F254DFF4ADE}"/>
  </bookViews>
  <sheets>
    <sheet name=" Title I, Part D" sheetId="1" r:id="rId1"/>
  </sheets>
  <definedNames>
    <definedName name="_xlnm._FilterDatabase" localSheetId="0" hidden="1">' Title I, Part D'!$A$10:$L$56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3" i="1" l="1"/>
  <c r="J53" i="1"/>
  <c r="L53" i="1"/>
  <c r="K15" i="1" l="1"/>
  <c r="K23" i="1"/>
  <c r="K27" i="1"/>
  <c r="K31" i="1"/>
  <c r="K35" i="1"/>
  <c r="K39" i="1"/>
  <c r="K43" i="1"/>
  <c r="K47" i="1"/>
  <c r="K51" i="1"/>
  <c r="K50" i="1" l="1"/>
  <c r="K34" i="1"/>
  <c r="K26" i="1"/>
  <c r="K18" i="1"/>
  <c r="K42" i="1"/>
  <c r="K52" i="1"/>
  <c r="K36" i="1"/>
  <c r="K28" i="1"/>
  <c r="K20" i="1"/>
  <c r="K12" i="1"/>
  <c r="K33" i="1"/>
  <c r="K25" i="1"/>
  <c r="K17" i="1"/>
  <c r="K48" i="1"/>
  <c r="K32" i="1"/>
  <c r="K16" i="1"/>
  <c r="K45" i="1"/>
  <c r="K37" i="1"/>
  <c r="K29" i="1"/>
  <c r="K21" i="1"/>
  <c r="K13" i="1"/>
  <c r="K30" i="1"/>
  <c r="K22" i="1"/>
  <c r="K14" i="1"/>
  <c r="K53" i="1" l="1"/>
</calcChain>
</file>

<file path=xl/sharedStrings.xml><?xml version="1.0" encoding="utf-8"?>
<sst xmlns="http://schemas.openxmlformats.org/spreadsheetml/2006/main" count="361" uniqueCount="237">
  <si>
    <t>Every Student Succeeds Act</t>
  </si>
  <si>
    <t>County Name</t>
  </si>
  <si>
    <t>Full CDS Code</t>
  </si>
  <si>
    <t>County
Code</t>
  </si>
  <si>
    <t>District
Code</t>
  </si>
  <si>
    <t>School
Code</t>
  </si>
  <si>
    <t>Direct
Funded
Charter School
Number</t>
  </si>
  <si>
    <t>Service Location Field</t>
  </si>
  <si>
    <t>Local Educational Agency</t>
  </si>
  <si>
    <t>Total Paid</t>
  </si>
  <si>
    <t>Statewide Total</t>
  </si>
  <si>
    <t>California Department of Education</t>
  </si>
  <si>
    <t>School Fiscal Services Division</t>
  </si>
  <si>
    <t>Alameda</t>
  </si>
  <si>
    <t>01100170000000</t>
  </si>
  <si>
    <t>01</t>
  </si>
  <si>
    <t>10017</t>
  </si>
  <si>
    <t>0000000</t>
  </si>
  <si>
    <t>N/A</t>
  </si>
  <si>
    <t>Alameda County Office of Education</t>
  </si>
  <si>
    <t>Butte</t>
  </si>
  <si>
    <t>04100410000000</t>
  </si>
  <si>
    <t>04</t>
  </si>
  <si>
    <t>10041</t>
  </si>
  <si>
    <t>Butte County Office of Education</t>
  </si>
  <si>
    <t>Contra Costa</t>
  </si>
  <si>
    <t>07100740000000</t>
  </si>
  <si>
    <t>07</t>
  </si>
  <si>
    <t>10074</t>
  </si>
  <si>
    <t>Contra Costa County Office of Education</t>
  </si>
  <si>
    <t>Del Norte</t>
  </si>
  <si>
    <t>08100820000000</t>
  </si>
  <si>
    <t>08</t>
  </si>
  <si>
    <t>10082</t>
  </si>
  <si>
    <t>Del Norte County Office of Education</t>
  </si>
  <si>
    <t>El Dorado</t>
  </si>
  <si>
    <t>09100900000000</t>
  </si>
  <si>
    <t>09</t>
  </si>
  <si>
    <t>10090</t>
  </si>
  <si>
    <t>El Dorado County Office of Education</t>
  </si>
  <si>
    <t>Fresno</t>
  </si>
  <si>
    <t>10101080000000</t>
  </si>
  <si>
    <t>10</t>
  </si>
  <si>
    <t>10108</t>
  </si>
  <si>
    <t>Fresno County Office of Education</t>
  </si>
  <si>
    <t>Humboldt</t>
  </si>
  <si>
    <t>12101240000000</t>
  </si>
  <si>
    <t>12</t>
  </si>
  <si>
    <t>10124</t>
  </si>
  <si>
    <t>Humboldt County Office of Education</t>
  </si>
  <si>
    <t>Imperial</t>
  </si>
  <si>
    <t>13101320000000</t>
  </si>
  <si>
    <t>13</t>
  </si>
  <si>
    <t>10132</t>
  </si>
  <si>
    <t>Imperial County Office of Education</t>
  </si>
  <si>
    <t>Kern</t>
  </si>
  <si>
    <t>15101570000000</t>
  </si>
  <si>
    <t>15</t>
  </si>
  <si>
    <t>10157</t>
  </si>
  <si>
    <t>Kern County Office of Education</t>
  </si>
  <si>
    <t>Kings</t>
  </si>
  <si>
    <t>16101650000000</t>
  </si>
  <si>
    <t>16</t>
  </si>
  <si>
    <t>10165</t>
  </si>
  <si>
    <t>Kings County Office of Education</t>
  </si>
  <si>
    <t>Los Angeles</t>
  </si>
  <si>
    <t>19101990000000</t>
  </si>
  <si>
    <t>19</t>
  </si>
  <si>
    <t>10199</t>
  </si>
  <si>
    <t>Los Angeles County Office of Education</t>
  </si>
  <si>
    <t>Madera</t>
  </si>
  <si>
    <t>20102070000000</t>
  </si>
  <si>
    <t>20</t>
  </si>
  <si>
    <t>10207</t>
  </si>
  <si>
    <t>Madera County Superintendent of Schools</t>
  </si>
  <si>
    <t>Marin</t>
  </si>
  <si>
    <t>21102150000000</t>
  </si>
  <si>
    <t>21</t>
  </si>
  <si>
    <t>10215</t>
  </si>
  <si>
    <t>Marin County Office of Education</t>
  </si>
  <si>
    <t>Mendocino</t>
  </si>
  <si>
    <t>23102310000000</t>
  </si>
  <si>
    <t>23</t>
  </si>
  <si>
    <t>10231</t>
  </si>
  <si>
    <t>Mendocino County Office of Education</t>
  </si>
  <si>
    <t>Merced</t>
  </si>
  <si>
    <t>24102490000000</t>
  </si>
  <si>
    <t>24</t>
  </si>
  <si>
    <t>10249</t>
  </si>
  <si>
    <t>Merced County Office of Education</t>
  </si>
  <si>
    <t>Monterey</t>
  </si>
  <si>
    <t>27102720000000</t>
  </si>
  <si>
    <t>27</t>
  </si>
  <si>
    <t>10272</t>
  </si>
  <si>
    <t>Monterey County Office of Education</t>
  </si>
  <si>
    <t>Napa</t>
  </si>
  <si>
    <t>28102800000000</t>
  </si>
  <si>
    <t>28</t>
  </si>
  <si>
    <t>10280</t>
  </si>
  <si>
    <t>Napa County Office of Education</t>
  </si>
  <si>
    <t>Nevada</t>
  </si>
  <si>
    <t>29102980000000</t>
  </si>
  <si>
    <t>29</t>
  </si>
  <si>
    <t>10298</t>
  </si>
  <si>
    <t>Nevada County Office of Education</t>
  </si>
  <si>
    <t>Orange</t>
  </si>
  <si>
    <t>30103060000000</t>
  </si>
  <si>
    <t>30</t>
  </si>
  <si>
    <t>10306</t>
  </si>
  <si>
    <t>Orange County Department of Education</t>
  </si>
  <si>
    <t>Placer</t>
  </si>
  <si>
    <t>31103140000000</t>
  </si>
  <si>
    <t>31</t>
  </si>
  <si>
    <t>10314</t>
  </si>
  <si>
    <t>Placer County Office of Education</t>
  </si>
  <si>
    <t>Riverside</t>
  </si>
  <si>
    <t>33103300000000</t>
  </si>
  <si>
    <t>33</t>
  </si>
  <si>
    <t>10330</t>
  </si>
  <si>
    <t>Riverside County Office of Education</t>
  </si>
  <si>
    <t>Sacramento</t>
  </si>
  <si>
    <t>34103480000000</t>
  </si>
  <si>
    <t>34</t>
  </si>
  <si>
    <t>10348</t>
  </si>
  <si>
    <t>Sacramento County Office of Education</t>
  </si>
  <si>
    <t>San Benito</t>
  </si>
  <si>
    <t>35103550000000</t>
  </si>
  <si>
    <t>35</t>
  </si>
  <si>
    <t>10355</t>
  </si>
  <si>
    <t>San Benito County Office of Education</t>
  </si>
  <si>
    <t>San Bernardino</t>
  </si>
  <si>
    <t>36103630000000</t>
  </si>
  <si>
    <t>36</t>
  </si>
  <si>
    <t>10363</t>
  </si>
  <si>
    <t>San Bernardino County Office of Education</t>
  </si>
  <si>
    <t>San Diego</t>
  </si>
  <si>
    <t>37103710000000</t>
  </si>
  <si>
    <t>37</t>
  </si>
  <si>
    <t>10371</t>
  </si>
  <si>
    <t>San Diego County Office of Education</t>
  </si>
  <si>
    <t>San Francisco</t>
  </si>
  <si>
    <t>38103890000000</t>
  </si>
  <si>
    <t>38</t>
  </si>
  <si>
    <t>10389</t>
  </si>
  <si>
    <t>San Francisco County Office of Education</t>
  </si>
  <si>
    <t>San Joaquin</t>
  </si>
  <si>
    <t>39103970000000</t>
  </si>
  <si>
    <t>39</t>
  </si>
  <si>
    <t>10397</t>
  </si>
  <si>
    <t>San Joaquin County Office of Education</t>
  </si>
  <si>
    <t>San Luis Obispo</t>
  </si>
  <si>
    <t>40104050000000</t>
  </si>
  <si>
    <t>40</t>
  </si>
  <si>
    <t>10405</t>
  </si>
  <si>
    <t>San Luis Obispo County Office of Education</t>
  </si>
  <si>
    <t>San Mateo</t>
  </si>
  <si>
    <t>41104130000000</t>
  </si>
  <si>
    <t>41</t>
  </si>
  <si>
    <t>10413</t>
  </si>
  <si>
    <t>San Mateo County Office of Education</t>
  </si>
  <si>
    <t>Santa Barbara</t>
  </si>
  <si>
    <t>42104210000000</t>
  </si>
  <si>
    <t>42</t>
  </si>
  <si>
    <t>10421</t>
  </si>
  <si>
    <t>Santa Barbara County Office of Education</t>
  </si>
  <si>
    <t>Santa Clara</t>
  </si>
  <si>
    <t>43104390000000</t>
  </si>
  <si>
    <t>43</t>
  </si>
  <si>
    <t>10439</t>
  </si>
  <si>
    <t>Santa Clara County Office of Education</t>
  </si>
  <si>
    <t>Santa Cruz</t>
  </si>
  <si>
    <t>44104470000000</t>
  </si>
  <si>
    <t>44</t>
  </si>
  <si>
    <t>10447</t>
  </si>
  <si>
    <t>Santa Cruz County Office of Education</t>
  </si>
  <si>
    <t>Shasta</t>
  </si>
  <si>
    <t>45104540000000</t>
  </si>
  <si>
    <t>45</t>
  </si>
  <si>
    <t>10454</t>
  </si>
  <si>
    <t>Shasta County Office of Education</t>
  </si>
  <si>
    <t>Solano</t>
  </si>
  <si>
    <t>48104880000000</t>
  </si>
  <si>
    <t>48</t>
  </si>
  <si>
    <t>10488</t>
  </si>
  <si>
    <t>Solano County Office of Education</t>
  </si>
  <si>
    <t>Sonoma</t>
  </si>
  <si>
    <t>49104960000000</t>
  </si>
  <si>
    <t>49</t>
  </si>
  <si>
    <t>10496</t>
  </si>
  <si>
    <t>Sonoma County Office of Education</t>
  </si>
  <si>
    <t>Stanislaus</t>
  </si>
  <si>
    <t>50105040000000</t>
  </si>
  <si>
    <t>50</t>
  </si>
  <si>
    <t>10504</t>
  </si>
  <si>
    <t>Stanislaus County Office of Education</t>
  </si>
  <si>
    <t>Tehama</t>
  </si>
  <si>
    <t>52105200000000</t>
  </si>
  <si>
    <t>52</t>
  </si>
  <si>
    <t>10520</t>
  </si>
  <si>
    <t>Tehama County Department of Education</t>
  </si>
  <si>
    <t>Tulare</t>
  </si>
  <si>
    <t>54105460000000</t>
  </si>
  <si>
    <t>54</t>
  </si>
  <si>
    <t>10546</t>
  </si>
  <si>
    <t>Tulare County Office of Education</t>
  </si>
  <si>
    <t>Tuolumne</t>
  </si>
  <si>
    <t>55105530000000</t>
  </si>
  <si>
    <t>55</t>
  </si>
  <si>
    <t>10553</t>
  </si>
  <si>
    <t>Tuolumne County Superintendent of Schools</t>
  </si>
  <si>
    <t>Ventura</t>
  </si>
  <si>
    <t>56105610000000</t>
  </si>
  <si>
    <t>56</t>
  </si>
  <si>
    <t>10561</t>
  </si>
  <si>
    <t>Ventura County Office of Education</t>
  </si>
  <si>
    <t>Yolo</t>
  </si>
  <si>
    <t>57105790000000</t>
  </si>
  <si>
    <t>57</t>
  </si>
  <si>
    <t>10579</t>
  </si>
  <si>
    <t>Yolo County Office of Education</t>
  </si>
  <si>
    <t>Yuba</t>
  </si>
  <si>
    <t>58105870000000</t>
  </si>
  <si>
    <t>58</t>
  </si>
  <si>
    <t>10587</t>
  </si>
  <si>
    <t>Yuba County Office of Education</t>
  </si>
  <si>
    <t xml:space="preserve">
2020‒21
Revised Final
Allocation
Amount</t>
  </si>
  <si>
    <t>March 2022</t>
  </si>
  <si>
    <t>Offset Activity 2020</t>
  </si>
  <si>
    <t>Schedule of the Recovery of Overpayments</t>
  </si>
  <si>
    <t xml:space="preserve">The Final Allocation included $88.2 million based on Provision 11 of Item 6100-134-0890 of the Budget Act of 2020 (Chapter 6, Statutes of 2020) as amended by Senate Bill 115 (Chapter 40, Statutes of 2020), </t>
  </si>
  <si>
    <t xml:space="preserve">which was later determined to be unavailable. The amount in Provision 11 was  removed for the Revised Final Allocation (Column I). </t>
  </si>
  <si>
    <t>Amount Overpaid 
per 
Revised Final
Allocation Amount</t>
  </si>
  <si>
    <t xml:space="preserve">Title I, Part D, Subpart 2 </t>
  </si>
  <si>
    <t>Prevention and Intervention Programs for Children and Youth Who Are Neglected, Delinquent, or At-Risk</t>
  </si>
  <si>
    <t>Fiscal Year 2020-21</t>
  </si>
  <si>
    <t xml:space="preserve">The column titled Amount Overpaid per Revised Allocation (Column K ) shows the amount that will be reduced from the March 2022 Principal Apportionment payment. 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</si>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</sst>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6" formatCode="&quot;$&quot;#,##0_);[Red]\(&quot;$&quot;#,##0\)"/>
    <numFmt numFmtId="164" formatCode="&quot;$&quot;#,##0"/>
  </numFmts>
  <fonts count="12" x14ac:knownFonts="1">
    <font>
      <sz val="12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  <font>
      <sz val="12"/>
      <color rgb="FFCC0000"/>
      <name val="Arial"/>
      <family val="2"/>
    </font>
    <font>
      <b/>
      <sz val="12"/>
      <color rgb="FFCC0000"/>
      <name val="Arial"/>
      <family val="2"/>
    </font>
    <font>
      <b/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</borders>
  <cellStyleXfs count="11">
    <xf numFmtId="0" fontId="0" fillId="0" borderId="0"/>
    <xf numFmtId="0" fontId="1" fillId="0" borderId="0" applyNumberFormat="0" applyFill="0" applyAlignment="0" applyProtection="0"/>
    <xf numFmtId="0" fontId="2" fillId="0" borderId="0"/>
    <xf numFmtId="0" fontId="4" fillId="0" borderId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4" fillId="0" borderId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5" fillId="0" borderId="1" applyNumberFormat="0" applyFill="0" applyAlignment="0" applyProtection="0"/>
  </cellStyleXfs>
  <cellXfs count="32">
    <xf numFmtId="0" fontId="0" fillId="0" borderId="0" xfId="0"/>
    <xf numFmtId="0" fontId="3" fillId="0" borderId="0" xfId="2" applyFont="1" applyAlignment="1">
      <alignment horizontal="left"/>
    </xf>
    <xf numFmtId="0" fontId="0" fillId="0" borderId="0" xfId="0" applyAlignment="1">
      <alignment horizontal="center"/>
    </xf>
    <xf numFmtId="49" fontId="3" fillId="0" borderId="0" xfId="2" applyNumberFormat="1" applyFont="1" applyAlignment="1">
      <alignment horizontal="center"/>
    </xf>
    <xf numFmtId="49" fontId="3" fillId="0" borderId="0" xfId="2" applyNumberFormat="1" applyFont="1" applyAlignment="1">
      <alignment horizontal="left" wrapText="1"/>
    </xf>
    <xf numFmtId="0" fontId="3" fillId="0" borderId="0" xfId="2" applyFont="1"/>
    <xf numFmtId="164" fontId="3" fillId="0" borderId="0" xfId="2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0" xfId="2" applyFont="1" applyAlignment="1">
      <alignment horizontal="center"/>
    </xf>
    <xf numFmtId="0" fontId="3" fillId="0" borderId="0" xfId="2" applyFont="1" applyAlignment="1">
      <alignment horizontal="left" wrapText="1"/>
    </xf>
    <xf numFmtId="6" fontId="4" fillId="0" borderId="0" xfId="2" applyNumberFormat="1" applyFont="1"/>
    <xf numFmtId="6" fontId="3" fillId="0" borderId="0" xfId="3" applyNumberFormat="1" applyFont="1"/>
    <xf numFmtId="0" fontId="4" fillId="0" borderId="0" xfId="3"/>
    <xf numFmtId="0" fontId="0" fillId="0" borderId="0" xfId="3" quotePrefix="1" applyFont="1"/>
    <xf numFmtId="0" fontId="8" fillId="2" borderId="2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/>
    </xf>
    <xf numFmtId="6" fontId="8" fillId="2" borderId="2" xfId="0" applyNumberFormat="1" applyFont="1" applyFill="1" applyBorder="1" applyAlignment="1">
      <alignment horizontal="center" wrapText="1"/>
    </xf>
    <xf numFmtId="0" fontId="1" fillId="0" borderId="0" xfId="9" applyAlignment="1">
      <alignment horizontal="left"/>
    </xf>
    <xf numFmtId="0" fontId="5" fillId="0" borderId="0" xfId="0" applyFont="1"/>
    <xf numFmtId="0" fontId="5" fillId="0" borderId="1" xfId="10" applyNumberFormat="1" applyFill="1" applyAlignment="1" applyProtection="1">
      <alignment horizontal="left"/>
    </xf>
    <xf numFmtId="0" fontId="5" fillId="0" borderId="1" xfId="10" applyNumberFormat="1" applyFill="1" applyAlignment="1" applyProtection="1">
      <alignment horizontal="center"/>
    </xf>
    <xf numFmtId="0" fontId="5" fillId="0" borderId="1" xfId="10" applyNumberFormat="1" applyFill="1" applyAlignment="1" applyProtection="1">
      <alignment horizontal="left" wrapText="1"/>
    </xf>
    <xf numFmtId="6" fontId="5" fillId="0" borderId="1" xfId="10" applyNumberFormat="1" applyFill="1" applyAlignment="1" applyProtection="1"/>
    <xf numFmtId="5" fontId="9" fillId="0" borderId="0" xfId="2" applyNumberFormat="1" applyFont="1"/>
    <xf numFmtId="5" fontId="10" fillId="0" borderId="1" xfId="10" applyNumberFormat="1" applyFont="1" applyFill="1" applyAlignment="1" applyProtection="1"/>
    <xf numFmtId="0" fontId="11" fillId="0" borderId="0" xfId="1" applyFont="1" applyAlignment="1">
      <alignment horizontal="left"/>
    </xf>
    <xf numFmtId="0" fontId="6" fillId="0" borderId="0" xfId="7" applyFont="1" applyFill="1" applyAlignment="1">
      <alignment horizontal="left" vertical="center"/>
    </xf>
    <xf numFmtId="0" fontId="7" fillId="0" borderId="0" xfId="8" applyFont="1" applyAlignment="1"/>
  </cellXfs>
  <cellStyles count="11">
    <cellStyle name="Heading 1" xfId="1" builtinId="16"/>
    <cellStyle name="Heading 2" xfId="7" builtinId="17" customBuiltin="1"/>
    <cellStyle name="Heading 2 2" xfId="4" xr:uid="{061F69FE-F72A-408C-A38D-5DE2302AF6A3}"/>
    <cellStyle name="Heading 3" xfId="8" builtinId="18" customBuiltin="1"/>
    <cellStyle name="Heading 3 2" xfId="5" xr:uid="{394286E3-D7A8-4B45-90A3-92F6C67E01C2}"/>
    <cellStyle name="Heading 4" xfId="9" builtinId="19" customBuiltin="1"/>
    <cellStyle name="Normal" xfId="0" builtinId="0"/>
    <cellStyle name="Normal 20" xfId="2" xr:uid="{C2D0D9E4-3FEB-4889-AAC4-8442BD961392}"/>
    <cellStyle name="Normal 3 2" xfId="6" xr:uid="{7CDBEF68-164E-400F-AB69-D24DE670C1C2}"/>
    <cellStyle name="Normal 4 2 2" xfId="3" xr:uid="{9C786D30-1E70-4C2B-88E7-DFEDEF4B268A}"/>
    <cellStyle name="Total" xfId="10" builtinId="25" customBuiltin="1"/>
  </cellStyles>
  <dxfs count="28">
    <dxf>
      <font>
        <b/>
        <i val="0"/>
        <strike val="0"/>
        <outline val="0"/>
        <shadow val="0"/>
        <u val="none"/>
        <vertAlign val="baseline"/>
        <sz val="12"/>
        <color rgb="FFCC0000"/>
        <name val="Arial"/>
        <family val="2"/>
        <scheme val="none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rgb="FFCC0000"/>
        <name val="Arial"/>
        <family val="2"/>
        <scheme val="none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double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10" formatCode="&quot;$&quot;#,##0_);[Red]\(&quot;$&quot;#,##0\)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32C2205-04B7-4497-B2C0-16815BF8B266}" name="Table1" displayName="Table1" ref="A10:L53" totalsRowCount="1" headerRowDxfId="27" dataDxfId="25" headerRowBorderDxfId="26" tableBorderDxfId="24" dataCellStyle="Normal 20" totalsRowCellStyle="Total">
  <autoFilter ref="A10:L52" xr:uid="{ACFE50D6-D26B-4B8F-82FA-47C4A0C67B3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AC5BA68-8971-4EE5-9A95-18D0DF1106E7}" name="County Name" totalsRowLabel="Statewide Total" dataDxfId="23" totalsRowDxfId="22" dataCellStyle="Normal 20" totalsRowCellStyle="Total"/>
    <tableColumn id="2" xr3:uid="{123EA738-A2E1-4629-879C-CC1E3A14E6B9}" name="Full CDS Code" dataDxfId="21" totalsRowDxfId="20" dataCellStyle="Normal 20" totalsRowCellStyle="Total"/>
    <tableColumn id="3" xr3:uid="{30DA0090-9332-45AD-8A05-52DCE9513C8F}" name="County_x000a_Code" dataDxfId="19" totalsRowDxfId="18" dataCellStyle="Normal 20" totalsRowCellStyle="Total"/>
    <tableColumn id="4" xr3:uid="{178AD5C7-578A-406E-A477-9AD69F90F42C}" name="District_x000a_Code" dataDxfId="17" totalsRowDxfId="16" dataCellStyle="Normal 20" totalsRowCellStyle="Total"/>
    <tableColumn id="5" xr3:uid="{BE71D353-BEC6-4CAF-A617-49879CCA92AC}" name="School_x000a_Code" dataDxfId="15" totalsRowDxfId="14" dataCellStyle="Normal 20" totalsRowCellStyle="Total"/>
    <tableColumn id="6" xr3:uid="{B955D36A-B4B3-4B5F-8E8B-75DA481817C4}" name="Direct_x000a_Funded_x000a_Charter School_x000a_Number" dataDxfId="13" totalsRowDxfId="12" dataCellStyle="Normal 20" totalsRowCellStyle="Total"/>
    <tableColumn id="7" xr3:uid="{ED0C717A-6DFA-48C2-901B-870AED6B14CA}" name="Service Location Field" dataDxfId="11" totalsRowDxfId="10" dataCellStyle="Normal 20" totalsRowCellStyle="Total"/>
    <tableColumn id="8" xr3:uid="{DDE296D1-A14B-4513-9A89-88201FCB99CC}" name="Local Educational Agency" dataDxfId="9" totalsRowDxfId="8" dataCellStyle="Normal 20" totalsRowCellStyle="Total"/>
    <tableColumn id="9" xr3:uid="{64C99A52-5819-4AB9-A083-A9FA022D4AE1}" name="_x000a_2020‒21_x000a_Revised Final_x000a_Allocation_x000a_Amount" totalsRowFunction="sum" dataDxfId="7" totalsRowDxfId="6" dataCellStyle="Normal 4 2 2" totalsRowCellStyle="Total"/>
    <tableColumn id="10" xr3:uid="{D8F73105-74D0-47C4-801B-F045DEA4847B}" name="Total Paid" totalsRowFunction="sum" dataDxfId="5" totalsRowDxfId="4" dataCellStyle="Normal 20" totalsRowCellStyle="Total"/>
    <tableColumn id="11" xr3:uid="{FDB5F4CE-45C2-4FB8-BF64-49D0FD75749D}" name="Amount Overpaid _x000a_per _x000a_Revised Final_x000a_Allocation Amount" totalsRowFunction="sum" dataDxfId="3" totalsRowDxfId="2" dataCellStyle="Normal 20" totalsRowCellStyle="Total"/>
    <tableColumn id="12" xr3:uid="{9962371A-B15A-4B02-8133-DF55A4E77384}" name="Offset Activity 2020" totalsRowFunction="sum" dataDxfId="1" totalsRowDxfId="0" dataCellStyle="Normal 2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Recovery of Overpayments for Title I, Part D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8EB79-B083-40D9-AF24-6CE11D620786}">
  <sheetPr>
    <pageSetUpPr fitToPage="1"/>
  </sheetPr>
  <dimension ref="A1:L56"/>
  <sheetViews>
    <sheetView tabSelected="1" zoomScaleNormal="100" workbookViewId="0"/>
  </sheetViews>
  <sheetFormatPr defaultColWidth="8.88671875" defaultRowHeight="15" x14ac:dyDescent="0.2"/>
  <cols>
    <col min="1" max="1" width="14" style="1" customWidth="1"/>
    <col min="2" max="2" width="16.33203125" style="1" customWidth="1"/>
    <col min="3" max="3" width="7.88671875" style="2" customWidth="1"/>
    <col min="4" max="4" width="7.33203125" style="3" customWidth="1"/>
    <col min="5" max="5" width="9.6640625" style="3" customWidth="1"/>
    <col min="6" max="6" width="8" style="3" customWidth="1"/>
    <col min="7" max="7" width="21.109375" style="3" customWidth="1"/>
    <col min="8" max="8" width="35.5546875" style="4" bestFit="1" customWidth="1"/>
    <col min="9" max="9" width="14.5546875" customWidth="1"/>
    <col min="10" max="10" width="13.88671875" style="6" customWidth="1"/>
    <col min="11" max="11" width="20.109375" style="6" bestFit="1" customWidth="1"/>
    <col min="12" max="12" width="18.5546875" style="6" customWidth="1"/>
    <col min="13" max="16384" width="8.88671875" style="5"/>
  </cols>
  <sheetData>
    <row r="1" spans="1:12" ht="23.25" x14ac:dyDescent="0.35">
      <c r="A1" s="29" t="s">
        <v>228</v>
      </c>
    </row>
    <row r="2" spans="1:12" customFormat="1" ht="20.25" x14ac:dyDescent="0.2">
      <c r="A2" s="30" t="s">
        <v>232</v>
      </c>
      <c r="B2" s="7"/>
      <c r="C2" s="2"/>
      <c r="D2" s="2"/>
      <c r="E2" s="2"/>
      <c r="F2" s="2"/>
      <c r="G2" s="2"/>
      <c r="H2" s="8"/>
    </row>
    <row r="3" spans="1:12" customFormat="1" ht="18" x14ac:dyDescent="0.25">
      <c r="A3" s="31" t="s">
        <v>233</v>
      </c>
      <c r="B3" s="7"/>
      <c r="C3" s="2"/>
      <c r="D3" s="2"/>
      <c r="E3" s="2"/>
      <c r="F3" s="2"/>
      <c r="G3" s="2"/>
      <c r="H3" s="8"/>
    </row>
    <row r="4" spans="1:12" customFormat="1" ht="15.75" x14ac:dyDescent="0.25">
      <c r="A4" s="21" t="s">
        <v>0</v>
      </c>
      <c r="B4" s="7"/>
      <c r="C4" s="2"/>
      <c r="D4" s="2"/>
      <c r="E4" s="2"/>
      <c r="F4" s="2"/>
      <c r="G4" s="2"/>
      <c r="H4" s="8"/>
    </row>
    <row r="5" spans="1:12" customFormat="1" ht="15.75" x14ac:dyDescent="0.25">
      <c r="A5" s="22" t="s">
        <v>234</v>
      </c>
      <c r="B5" s="7"/>
      <c r="C5" s="2"/>
      <c r="D5" s="2"/>
      <c r="E5" s="2"/>
      <c r="F5" s="2"/>
      <c r="G5" s="2"/>
      <c r="H5" s="8"/>
    </row>
    <row r="6" spans="1:12" customFormat="1" x14ac:dyDescent="0.2">
      <c r="A6" s="7" t="s">
        <v>229</v>
      </c>
      <c r="B6" s="7"/>
      <c r="C6" s="2"/>
      <c r="D6" s="2"/>
      <c r="E6" s="2"/>
      <c r="F6" s="2"/>
      <c r="G6" s="2"/>
      <c r="H6" s="8"/>
    </row>
    <row r="7" spans="1:12" customFormat="1" x14ac:dyDescent="0.2">
      <c r="A7" s="7" t="s">
        <v>230</v>
      </c>
      <c r="B7" s="7"/>
      <c r="C7" s="2"/>
      <c r="D7" s="2"/>
      <c r="E7" s="2"/>
      <c r="F7" s="2"/>
      <c r="G7" s="2"/>
      <c r="H7" s="8"/>
    </row>
    <row r="8" spans="1:12" customFormat="1" x14ac:dyDescent="0.2">
      <c r="A8" s="7" t="s">
        <v>235</v>
      </c>
      <c r="B8" s="7"/>
      <c r="C8" s="2"/>
      <c r="D8" s="2"/>
      <c r="E8" s="2"/>
      <c r="F8" s="2"/>
      <c r="G8" s="2"/>
      <c r="H8" s="8"/>
    </row>
    <row r="9" spans="1:12" customFormat="1" x14ac:dyDescent="0.2">
      <c r="A9" s="7" t="s">
        <v>236</v>
      </c>
      <c r="B9" s="7"/>
      <c r="C9" s="2"/>
      <c r="D9" s="2"/>
      <c r="E9" s="2"/>
      <c r="F9" s="2"/>
      <c r="G9" s="2"/>
      <c r="H9" s="8"/>
    </row>
    <row r="10" spans="1:12" ht="79.5" thickBot="1" x14ac:dyDescent="0.3">
      <c r="A10" s="18" t="s">
        <v>1</v>
      </c>
      <c r="B10" s="19" t="s">
        <v>2</v>
      </c>
      <c r="C10" s="18" t="s">
        <v>3</v>
      </c>
      <c r="D10" s="18" t="s">
        <v>4</v>
      </c>
      <c r="E10" s="18" t="s">
        <v>5</v>
      </c>
      <c r="F10" s="18" t="s">
        <v>6</v>
      </c>
      <c r="G10" s="18" t="s">
        <v>7</v>
      </c>
      <c r="H10" s="18" t="s">
        <v>8</v>
      </c>
      <c r="I10" s="18" t="s">
        <v>225</v>
      </c>
      <c r="J10" s="20" t="s">
        <v>9</v>
      </c>
      <c r="K10" s="20" t="s">
        <v>231</v>
      </c>
      <c r="L10" s="20" t="s">
        <v>227</v>
      </c>
    </row>
    <row r="11" spans="1:12" x14ac:dyDescent="0.2">
      <c r="A11" s="1" t="s">
        <v>13</v>
      </c>
      <c r="B11" s="9" t="s">
        <v>14</v>
      </c>
      <c r="C11" s="10" t="s">
        <v>15</v>
      </c>
      <c r="D11" s="10" t="s">
        <v>16</v>
      </c>
      <c r="E11" s="10" t="s">
        <v>17</v>
      </c>
      <c r="F11" s="10" t="s">
        <v>18</v>
      </c>
      <c r="G11" s="10" t="s">
        <v>16</v>
      </c>
      <c r="H11" s="11" t="s">
        <v>19</v>
      </c>
      <c r="I11" s="15">
        <v>544177</v>
      </c>
      <c r="J11" s="14">
        <v>181881</v>
      </c>
      <c r="K11" s="14">
        <v>0</v>
      </c>
      <c r="L11" s="14">
        <v>0</v>
      </c>
    </row>
    <row r="12" spans="1:12" x14ac:dyDescent="0.2">
      <c r="A12" s="1" t="s">
        <v>20</v>
      </c>
      <c r="B12" s="1" t="s">
        <v>21</v>
      </c>
      <c r="C12" s="12" t="s">
        <v>22</v>
      </c>
      <c r="D12" s="12" t="s">
        <v>23</v>
      </c>
      <c r="E12" s="12" t="s">
        <v>17</v>
      </c>
      <c r="F12" s="12" t="s">
        <v>18</v>
      </c>
      <c r="G12" s="3" t="s">
        <v>23</v>
      </c>
      <c r="H12" s="13" t="s">
        <v>24</v>
      </c>
      <c r="I12" s="15">
        <v>105914</v>
      </c>
      <c r="J12" s="14">
        <v>110988</v>
      </c>
      <c r="K12" s="27">
        <f t="shared" ref="K12:K52" si="0">I12-J12</f>
        <v>-5074</v>
      </c>
      <c r="L12" s="27">
        <v>-5074</v>
      </c>
    </row>
    <row r="13" spans="1:12" x14ac:dyDescent="0.2">
      <c r="A13" s="1" t="s">
        <v>25</v>
      </c>
      <c r="B13" s="1" t="s">
        <v>26</v>
      </c>
      <c r="C13" s="12" t="s">
        <v>27</v>
      </c>
      <c r="D13" s="12" t="s">
        <v>28</v>
      </c>
      <c r="E13" s="12" t="s">
        <v>17</v>
      </c>
      <c r="F13" s="12" t="s">
        <v>18</v>
      </c>
      <c r="G13" s="3" t="s">
        <v>28</v>
      </c>
      <c r="H13" s="13" t="s">
        <v>29</v>
      </c>
      <c r="I13" s="15">
        <v>500350</v>
      </c>
      <c r="J13" s="14">
        <v>524324</v>
      </c>
      <c r="K13" s="27">
        <f t="shared" si="0"/>
        <v>-23974</v>
      </c>
      <c r="L13" s="27">
        <v>-23974</v>
      </c>
    </row>
    <row r="14" spans="1:12" x14ac:dyDescent="0.2">
      <c r="A14" s="1" t="s">
        <v>30</v>
      </c>
      <c r="B14" s="1" t="s">
        <v>31</v>
      </c>
      <c r="C14" s="12" t="s">
        <v>32</v>
      </c>
      <c r="D14" s="12" t="s">
        <v>33</v>
      </c>
      <c r="E14" s="12" t="s">
        <v>17</v>
      </c>
      <c r="F14" s="12" t="s">
        <v>18</v>
      </c>
      <c r="G14" s="3" t="s">
        <v>33</v>
      </c>
      <c r="H14" s="13" t="s">
        <v>34</v>
      </c>
      <c r="I14" s="15">
        <v>51131</v>
      </c>
      <c r="J14" s="14">
        <v>53581</v>
      </c>
      <c r="K14" s="27">
        <f t="shared" si="0"/>
        <v>-2450</v>
      </c>
      <c r="L14" s="27">
        <v>-2450</v>
      </c>
    </row>
    <row r="15" spans="1:12" x14ac:dyDescent="0.2">
      <c r="A15" s="1" t="s">
        <v>35</v>
      </c>
      <c r="B15" s="1" t="s">
        <v>36</v>
      </c>
      <c r="C15" s="12" t="s">
        <v>37</v>
      </c>
      <c r="D15" s="12" t="s">
        <v>38</v>
      </c>
      <c r="E15" s="12" t="s">
        <v>17</v>
      </c>
      <c r="F15" s="12" t="s">
        <v>18</v>
      </c>
      <c r="G15" s="3" t="s">
        <v>38</v>
      </c>
      <c r="H15" s="13" t="s">
        <v>39</v>
      </c>
      <c r="I15" s="15">
        <v>241045</v>
      </c>
      <c r="J15" s="14">
        <v>252594</v>
      </c>
      <c r="K15" s="27">
        <f t="shared" si="0"/>
        <v>-11549</v>
      </c>
      <c r="L15" s="27">
        <v>-11549</v>
      </c>
    </row>
    <row r="16" spans="1:12" x14ac:dyDescent="0.2">
      <c r="A16" s="1" t="s">
        <v>40</v>
      </c>
      <c r="B16" s="1" t="s">
        <v>41</v>
      </c>
      <c r="C16" s="12" t="s">
        <v>42</v>
      </c>
      <c r="D16" s="12" t="s">
        <v>43</v>
      </c>
      <c r="E16" s="12" t="s">
        <v>17</v>
      </c>
      <c r="F16" s="12" t="s">
        <v>18</v>
      </c>
      <c r="G16" s="3" t="s">
        <v>43</v>
      </c>
      <c r="H16" s="13" t="s">
        <v>44</v>
      </c>
      <c r="I16" s="15">
        <v>924005</v>
      </c>
      <c r="J16" s="14">
        <v>968278</v>
      </c>
      <c r="K16" s="27">
        <f t="shared" si="0"/>
        <v>-44273</v>
      </c>
      <c r="L16" s="27">
        <v>-44273</v>
      </c>
    </row>
    <row r="17" spans="1:12" x14ac:dyDescent="0.2">
      <c r="A17" s="1" t="s">
        <v>45</v>
      </c>
      <c r="B17" s="1" t="s">
        <v>46</v>
      </c>
      <c r="C17" s="12" t="s">
        <v>47</v>
      </c>
      <c r="D17" s="12" t="s">
        <v>48</v>
      </c>
      <c r="E17" s="12" t="s">
        <v>17</v>
      </c>
      <c r="F17" s="12" t="s">
        <v>18</v>
      </c>
      <c r="G17" s="3" t="s">
        <v>48</v>
      </c>
      <c r="H17" s="13" t="s">
        <v>49</v>
      </c>
      <c r="I17" s="15">
        <v>69392</v>
      </c>
      <c r="J17" s="14">
        <v>72717</v>
      </c>
      <c r="K17" s="27">
        <f t="shared" si="0"/>
        <v>-3325</v>
      </c>
      <c r="L17" s="27">
        <v>-3325</v>
      </c>
    </row>
    <row r="18" spans="1:12" x14ac:dyDescent="0.2">
      <c r="A18" s="1" t="s">
        <v>50</v>
      </c>
      <c r="B18" s="1" t="s">
        <v>51</v>
      </c>
      <c r="C18" s="12" t="s">
        <v>52</v>
      </c>
      <c r="D18" s="12" t="s">
        <v>53</v>
      </c>
      <c r="E18" s="12" t="s">
        <v>17</v>
      </c>
      <c r="F18" s="12" t="s">
        <v>18</v>
      </c>
      <c r="G18" s="3" t="s">
        <v>53</v>
      </c>
      <c r="H18" s="13" t="s">
        <v>54</v>
      </c>
      <c r="I18" s="15">
        <v>94957</v>
      </c>
      <c r="J18" s="14">
        <v>99507</v>
      </c>
      <c r="K18" s="27">
        <f t="shared" si="0"/>
        <v>-4550</v>
      </c>
      <c r="L18" s="27">
        <v>-4550</v>
      </c>
    </row>
    <row r="19" spans="1:12" x14ac:dyDescent="0.2">
      <c r="A19" s="1" t="s">
        <v>55</v>
      </c>
      <c r="B19" s="1" t="s">
        <v>56</v>
      </c>
      <c r="C19" s="12" t="s">
        <v>57</v>
      </c>
      <c r="D19" s="12" t="s">
        <v>58</v>
      </c>
      <c r="E19" s="12" t="s">
        <v>17</v>
      </c>
      <c r="F19" s="12" t="s">
        <v>18</v>
      </c>
      <c r="G19" s="3" t="s">
        <v>58</v>
      </c>
      <c r="H19" s="13" t="s">
        <v>59</v>
      </c>
      <c r="I19" s="15">
        <v>1238094</v>
      </c>
      <c r="J19" s="14">
        <v>1094792</v>
      </c>
      <c r="K19" s="14">
        <v>0</v>
      </c>
      <c r="L19" s="14">
        <v>0</v>
      </c>
    </row>
    <row r="20" spans="1:12" x14ac:dyDescent="0.2">
      <c r="A20" s="1" t="s">
        <v>60</v>
      </c>
      <c r="B20" s="1" t="s">
        <v>61</v>
      </c>
      <c r="C20" s="12" t="s">
        <v>62</v>
      </c>
      <c r="D20" s="12" t="s">
        <v>63</v>
      </c>
      <c r="E20" s="12" t="s">
        <v>17</v>
      </c>
      <c r="F20" s="12" t="s">
        <v>18</v>
      </c>
      <c r="G20" s="3" t="s">
        <v>63</v>
      </c>
      <c r="H20" s="13" t="s">
        <v>64</v>
      </c>
      <c r="I20" s="15">
        <v>171653</v>
      </c>
      <c r="J20" s="14">
        <v>179878</v>
      </c>
      <c r="K20" s="27">
        <f t="shared" si="0"/>
        <v>-8225</v>
      </c>
      <c r="L20" s="27">
        <v>-8225</v>
      </c>
    </row>
    <row r="21" spans="1:12" x14ac:dyDescent="0.2">
      <c r="A21" s="1" t="s">
        <v>65</v>
      </c>
      <c r="B21" s="1" t="s">
        <v>66</v>
      </c>
      <c r="C21" s="12" t="s">
        <v>67</v>
      </c>
      <c r="D21" s="12" t="s">
        <v>68</v>
      </c>
      <c r="E21" s="12" t="s">
        <v>17</v>
      </c>
      <c r="F21" s="12" t="s">
        <v>18</v>
      </c>
      <c r="G21" s="3" t="s">
        <v>68</v>
      </c>
      <c r="H21" s="13" t="s">
        <v>69</v>
      </c>
      <c r="I21" s="15">
        <v>4536021</v>
      </c>
      <c r="J21" s="14">
        <v>4590285</v>
      </c>
      <c r="K21" s="27">
        <f t="shared" si="0"/>
        <v>-54264</v>
      </c>
      <c r="L21" s="27">
        <v>-54264</v>
      </c>
    </row>
    <row r="22" spans="1:12" x14ac:dyDescent="0.2">
      <c r="A22" s="1" t="s">
        <v>70</v>
      </c>
      <c r="B22" s="1" t="s">
        <v>71</v>
      </c>
      <c r="C22" s="12" t="s">
        <v>72</v>
      </c>
      <c r="D22" s="12" t="s">
        <v>73</v>
      </c>
      <c r="E22" s="12" t="s">
        <v>17</v>
      </c>
      <c r="F22" s="12" t="s">
        <v>18</v>
      </c>
      <c r="G22" s="3" t="s">
        <v>73</v>
      </c>
      <c r="H22" s="13" t="s">
        <v>74</v>
      </c>
      <c r="I22" s="15">
        <v>259306</v>
      </c>
      <c r="J22" s="14">
        <v>271730</v>
      </c>
      <c r="K22" s="27">
        <f t="shared" si="0"/>
        <v>-12424</v>
      </c>
      <c r="L22" s="27">
        <v>-12424</v>
      </c>
    </row>
    <row r="23" spans="1:12" x14ac:dyDescent="0.2">
      <c r="A23" s="1" t="s">
        <v>75</v>
      </c>
      <c r="B23" s="1" t="s">
        <v>76</v>
      </c>
      <c r="C23" s="12" t="s">
        <v>77</v>
      </c>
      <c r="D23" s="12" t="s">
        <v>78</v>
      </c>
      <c r="E23" s="12" t="s">
        <v>17</v>
      </c>
      <c r="F23" s="12" t="s">
        <v>18</v>
      </c>
      <c r="G23" s="3" t="s">
        <v>78</v>
      </c>
      <c r="H23" s="13" t="s">
        <v>79</v>
      </c>
      <c r="I23" s="15">
        <v>116870</v>
      </c>
      <c r="J23" s="14">
        <v>122470</v>
      </c>
      <c r="K23" s="27">
        <f t="shared" si="0"/>
        <v>-5600</v>
      </c>
      <c r="L23" s="27">
        <v>-5600</v>
      </c>
    </row>
    <row r="24" spans="1:12" x14ac:dyDescent="0.2">
      <c r="A24" s="1" t="s">
        <v>80</v>
      </c>
      <c r="B24" s="1" t="s">
        <v>81</v>
      </c>
      <c r="C24" s="12" t="s">
        <v>82</v>
      </c>
      <c r="D24" s="12" t="s">
        <v>83</v>
      </c>
      <c r="E24" s="12" t="s">
        <v>17</v>
      </c>
      <c r="F24" s="12" t="s">
        <v>18</v>
      </c>
      <c r="G24" s="3" t="s">
        <v>83</v>
      </c>
      <c r="H24" s="13" t="s">
        <v>84</v>
      </c>
      <c r="I24" s="15">
        <v>76696</v>
      </c>
      <c r="J24" s="14">
        <v>67051</v>
      </c>
      <c r="K24" s="14">
        <v>0</v>
      </c>
      <c r="L24" s="14">
        <v>0</v>
      </c>
    </row>
    <row r="25" spans="1:12" x14ac:dyDescent="0.2">
      <c r="A25" s="1" t="s">
        <v>85</v>
      </c>
      <c r="B25" s="1" t="s">
        <v>86</v>
      </c>
      <c r="C25" s="12" t="s">
        <v>87</v>
      </c>
      <c r="D25" s="12" t="s">
        <v>88</v>
      </c>
      <c r="E25" s="12" t="s">
        <v>17</v>
      </c>
      <c r="F25" s="12" t="s">
        <v>18</v>
      </c>
      <c r="G25" s="3" t="s">
        <v>88</v>
      </c>
      <c r="H25" s="13" t="s">
        <v>89</v>
      </c>
      <c r="I25" s="15">
        <v>241045</v>
      </c>
      <c r="J25" s="14">
        <v>252594</v>
      </c>
      <c r="K25" s="27">
        <f t="shared" si="0"/>
        <v>-11549</v>
      </c>
      <c r="L25" s="27">
        <v>-11549</v>
      </c>
    </row>
    <row r="26" spans="1:12" x14ac:dyDescent="0.2">
      <c r="A26" s="1" t="s">
        <v>90</v>
      </c>
      <c r="B26" s="1" t="s">
        <v>91</v>
      </c>
      <c r="C26" s="12" t="s">
        <v>92</v>
      </c>
      <c r="D26" s="12" t="s">
        <v>93</v>
      </c>
      <c r="E26" s="12" t="s">
        <v>17</v>
      </c>
      <c r="F26" s="12" t="s">
        <v>18</v>
      </c>
      <c r="G26" s="3" t="s">
        <v>93</v>
      </c>
      <c r="H26" s="13" t="s">
        <v>94</v>
      </c>
      <c r="I26" s="15">
        <v>463829</v>
      </c>
      <c r="J26" s="14">
        <v>486053</v>
      </c>
      <c r="K26" s="27">
        <f t="shared" si="0"/>
        <v>-22224</v>
      </c>
      <c r="L26" s="27">
        <v>-22224</v>
      </c>
    </row>
    <row r="27" spans="1:12" x14ac:dyDescent="0.2">
      <c r="A27" s="1" t="s">
        <v>95</v>
      </c>
      <c r="B27" s="1" t="s">
        <v>96</v>
      </c>
      <c r="C27" s="12" t="s">
        <v>97</v>
      </c>
      <c r="D27" s="12" t="s">
        <v>98</v>
      </c>
      <c r="E27" s="12" t="s">
        <v>17</v>
      </c>
      <c r="F27" s="12" t="s">
        <v>18</v>
      </c>
      <c r="G27" s="3" t="s">
        <v>98</v>
      </c>
      <c r="H27" s="13" t="s">
        <v>99</v>
      </c>
      <c r="I27" s="15">
        <v>109566</v>
      </c>
      <c r="J27" s="14">
        <v>114816</v>
      </c>
      <c r="K27" s="27">
        <f t="shared" si="0"/>
        <v>-5250</v>
      </c>
      <c r="L27" s="27">
        <v>-5250</v>
      </c>
    </row>
    <row r="28" spans="1:12" x14ac:dyDescent="0.2">
      <c r="A28" s="1" t="s">
        <v>100</v>
      </c>
      <c r="B28" s="1" t="s">
        <v>101</v>
      </c>
      <c r="C28" s="12" t="s">
        <v>102</v>
      </c>
      <c r="D28" s="12" t="s">
        <v>103</v>
      </c>
      <c r="E28" s="12" t="s">
        <v>17</v>
      </c>
      <c r="F28" s="12" t="s">
        <v>18</v>
      </c>
      <c r="G28" s="3" t="s">
        <v>103</v>
      </c>
      <c r="H28" s="13" t="s">
        <v>104</v>
      </c>
      <c r="I28" s="15">
        <v>65739</v>
      </c>
      <c r="J28" s="14">
        <v>68889</v>
      </c>
      <c r="K28" s="27">
        <f t="shared" si="0"/>
        <v>-3150</v>
      </c>
      <c r="L28" s="27">
        <v>-3150</v>
      </c>
    </row>
    <row r="29" spans="1:12" x14ac:dyDescent="0.2">
      <c r="A29" s="1" t="s">
        <v>105</v>
      </c>
      <c r="B29" s="1" t="s">
        <v>106</v>
      </c>
      <c r="C29" s="12" t="s">
        <v>107</v>
      </c>
      <c r="D29" s="12" t="s">
        <v>108</v>
      </c>
      <c r="E29" s="12" t="s">
        <v>17</v>
      </c>
      <c r="F29" s="12" t="s">
        <v>18</v>
      </c>
      <c r="G29" s="3" t="s">
        <v>108</v>
      </c>
      <c r="H29" s="13" t="s">
        <v>109</v>
      </c>
      <c r="I29" s="15">
        <v>1037223</v>
      </c>
      <c r="J29" s="14">
        <v>1086921</v>
      </c>
      <c r="K29" s="27">
        <f t="shared" si="0"/>
        <v>-49698</v>
      </c>
      <c r="L29" s="27">
        <v>-49698</v>
      </c>
    </row>
    <row r="30" spans="1:12" x14ac:dyDescent="0.2">
      <c r="A30" s="1" t="s">
        <v>110</v>
      </c>
      <c r="B30" s="1" t="s">
        <v>111</v>
      </c>
      <c r="C30" s="12" t="s">
        <v>112</v>
      </c>
      <c r="D30" s="12" t="s">
        <v>113</v>
      </c>
      <c r="E30" s="12" t="s">
        <v>17</v>
      </c>
      <c r="F30" s="12" t="s">
        <v>18</v>
      </c>
      <c r="G30" s="3" t="s">
        <v>113</v>
      </c>
      <c r="H30" s="13" t="s">
        <v>114</v>
      </c>
      <c r="I30" s="15">
        <v>120522</v>
      </c>
      <c r="J30" s="14">
        <v>125646</v>
      </c>
      <c r="K30" s="27">
        <f t="shared" si="0"/>
        <v>-5124</v>
      </c>
      <c r="L30" s="27">
        <v>-5124</v>
      </c>
    </row>
    <row r="31" spans="1:12" x14ac:dyDescent="0.2">
      <c r="A31" s="1" t="s">
        <v>115</v>
      </c>
      <c r="B31" s="1" t="s">
        <v>116</v>
      </c>
      <c r="C31" s="12" t="s">
        <v>117</v>
      </c>
      <c r="D31" s="12" t="s">
        <v>118</v>
      </c>
      <c r="E31" s="12" t="s">
        <v>17</v>
      </c>
      <c r="F31" s="12" t="s">
        <v>18</v>
      </c>
      <c r="G31" s="3" t="s">
        <v>118</v>
      </c>
      <c r="H31" s="13" t="s">
        <v>119</v>
      </c>
      <c r="I31" s="15">
        <v>854613</v>
      </c>
      <c r="J31" s="14">
        <v>895561</v>
      </c>
      <c r="K31" s="27">
        <f t="shared" si="0"/>
        <v>-40948</v>
      </c>
      <c r="L31" s="27">
        <v>-40948</v>
      </c>
    </row>
    <row r="32" spans="1:12" x14ac:dyDescent="0.2">
      <c r="A32" s="1" t="s">
        <v>120</v>
      </c>
      <c r="B32" s="1" t="s">
        <v>121</v>
      </c>
      <c r="C32" s="12" t="s">
        <v>122</v>
      </c>
      <c r="D32" s="12" t="s">
        <v>123</v>
      </c>
      <c r="E32" s="12" t="s">
        <v>17</v>
      </c>
      <c r="F32" s="12" t="s">
        <v>18</v>
      </c>
      <c r="G32" s="3" t="s">
        <v>123</v>
      </c>
      <c r="H32" s="13" t="s">
        <v>124</v>
      </c>
      <c r="I32" s="15">
        <v>427307</v>
      </c>
      <c r="J32" s="14">
        <v>447781</v>
      </c>
      <c r="K32" s="27">
        <f t="shared" si="0"/>
        <v>-20474</v>
      </c>
      <c r="L32" s="27">
        <v>-20474</v>
      </c>
    </row>
    <row r="33" spans="1:12" x14ac:dyDescent="0.2">
      <c r="A33" s="1" t="s">
        <v>125</v>
      </c>
      <c r="B33" s="1" t="s">
        <v>126</v>
      </c>
      <c r="C33" s="12" t="s">
        <v>127</v>
      </c>
      <c r="D33" s="12" t="s">
        <v>128</v>
      </c>
      <c r="E33" s="12" t="s">
        <v>17</v>
      </c>
      <c r="F33" s="12" t="s">
        <v>18</v>
      </c>
      <c r="G33" s="3" t="s">
        <v>128</v>
      </c>
      <c r="H33" s="13" t="s">
        <v>129</v>
      </c>
      <c r="I33" s="15">
        <v>47479</v>
      </c>
      <c r="J33" s="14">
        <v>49753</v>
      </c>
      <c r="K33" s="27">
        <f t="shared" si="0"/>
        <v>-2274</v>
      </c>
      <c r="L33" s="27">
        <v>-2274</v>
      </c>
    </row>
    <row r="34" spans="1:12" x14ac:dyDescent="0.2">
      <c r="A34" s="1" t="s">
        <v>130</v>
      </c>
      <c r="B34" s="1" t="s">
        <v>131</v>
      </c>
      <c r="C34" s="12" t="s">
        <v>132</v>
      </c>
      <c r="D34" s="12" t="s">
        <v>133</v>
      </c>
      <c r="E34" s="12" t="s">
        <v>17</v>
      </c>
      <c r="F34" s="12" t="s">
        <v>18</v>
      </c>
      <c r="G34" s="3" t="s">
        <v>133</v>
      </c>
      <c r="H34" s="13" t="s">
        <v>134</v>
      </c>
      <c r="I34" s="15">
        <v>971483</v>
      </c>
      <c r="J34" s="14">
        <v>1018031</v>
      </c>
      <c r="K34" s="27">
        <f t="shared" si="0"/>
        <v>-46548</v>
      </c>
      <c r="L34" s="27">
        <v>-46548</v>
      </c>
    </row>
    <row r="35" spans="1:12" x14ac:dyDescent="0.2">
      <c r="A35" s="1" t="s">
        <v>135</v>
      </c>
      <c r="B35" s="1" t="s">
        <v>136</v>
      </c>
      <c r="C35" s="12" t="s">
        <v>137</v>
      </c>
      <c r="D35" s="12" t="s">
        <v>138</v>
      </c>
      <c r="E35" s="12" t="s">
        <v>17</v>
      </c>
      <c r="F35" s="12" t="s">
        <v>18</v>
      </c>
      <c r="G35" s="3" t="s">
        <v>138</v>
      </c>
      <c r="H35" s="13" t="s">
        <v>139</v>
      </c>
      <c r="I35" s="15">
        <v>1789575</v>
      </c>
      <c r="J35" s="14">
        <v>1875321</v>
      </c>
      <c r="K35" s="27">
        <f t="shared" si="0"/>
        <v>-85746</v>
      </c>
      <c r="L35" s="27">
        <v>-85746</v>
      </c>
    </row>
    <row r="36" spans="1:12" x14ac:dyDescent="0.2">
      <c r="A36" s="1" t="s">
        <v>140</v>
      </c>
      <c r="B36" s="1" t="s">
        <v>141</v>
      </c>
      <c r="C36" s="12" t="s">
        <v>142</v>
      </c>
      <c r="D36" s="12" t="s">
        <v>143</v>
      </c>
      <c r="E36" s="12" t="s">
        <v>17</v>
      </c>
      <c r="F36" s="12" t="s">
        <v>18</v>
      </c>
      <c r="G36" s="3" t="s">
        <v>143</v>
      </c>
      <c r="H36" s="13" t="s">
        <v>144</v>
      </c>
      <c r="I36" s="15">
        <v>226436</v>
      </c>
      <c r="J36" s="14">
        <v>237286</v>
      </c>
      <c r="K36" s="27">
        <f t="shared" si="0"/>
        <v>-10850</v>
      </c>
      <c r="L36" s="27">
        <v>-10850</v>
      </c>
    </row>
    <row r="37" spans="1:12" x14ac:dyDescent="0.2">
      <c r="A37" s="1" t="s">
        <v>145</v>
      </c>
      <c r="B37" s="1" t="s">
        <v>146</v>
      </c>
      <c r="C37" s="12" t="s">
        <v>147</v>
      </c>
      <c r="D37" s="12" t="s">
        <v>148</v>
      </c>
      <c r="E37" s="12" t="s">
        <v>17</v>
      </c>
      <c r="F37" s="12" t="s">
        <v>18</v>
      </c>
      <c r="G37" s="3" t="s">
        <v>148</v>
      </c>
      <c r="H37" s="13" t="s">
        <v>149</v>
      </c>
      <c r="I37" s="15">
        <v>361567</v>
      </c>
      <c r="J37" s="14">
        <v>378891</v>
      </c>
      <c r="K37" s="27">
        <f t="shared" si="0"/>
        <v>-17324</v>
      </c>
      <c r="L37" s="27">
        <v>-17324</v>
      </c>
    </row>
    <row r="38" spans="1:12" x14ac:dyDescent="0.2">
      <c r="A38" s="1" t="s">
        <v>150</v>
      </c>
      <c r="B38" s="1" t="s">
        <v>151</v>
      </c>
      <c r="C38" s="12" t="s">
        <v>152</v>
      </c>
      <c r="D38" s="12" t="s">
        <v>153</v>
      </c>
      <c r="E38" s="12" t="s">
        <v>17</v>
      </c>
      <c r="F38" s="12" t="s">
        <v>18</v>
      </c>
      <c r="G38" s="3" t="s">
        <v>153</v>
      </c>
      <c r="H38" s="13" t="s">
        <v>154</v>
      </c>
      <c r="I38" s="15">
        <v>157044</v>
      </c>
      <c r="J38" s="14">
        <v>128193</v>
      </c>
      <c r="K38" s="14">
        <v>0</v>
      </c>
      <c r="L38" s="14">
        <v>0</v>
      </c>
    </row>
    <row r="39" spans="1:12" x14ac:dyDescent="0.2">
      <c r="A39" s="1" t="s">
        <v>155</v>
      </c>
      <c r="B39" s="1" t="s">
        <v>156</v>
      </c>
      <c r="C39" s="12" t="s">
        <v>157</v>
      </c>
      <c r="D39" s="12" t="s">
        <v>158</v>
      </c>
      <c r="E39" s="12" t="s">
        <v>17</v>
      </c>
      <c r="F39" s="12" t="s">
        <v>18</v>
      </c>
      <c r="G39" s="3" t="s">
        <v>158</v>
      </c>
      <c r="H39" s="13" t="s">
        <v>159</v>
      </c>
      <c r="I39" s="15">
        <v>357915</v>
      </c>
      <c r="J39" s="14">
        <v>375064</v>
      </c>
      <c r="K39" s="27">
        <f t="shared" si="0"/>
        <v>-17149</v>
      </c>
      <c r="L39" s="27">
        <v>-17149</v>
      </c>
    </row>
    <row r="40" spans="1:12" x14ac:dyDescent="0.2">
      <c r="A40" s="1" t="s">
        <v>160</v>
      </c>
      <c r="B40" s="1" t="s">
        <v>161</v>
      </c>
      <c r="C40" s="12" t="s">
        <v>162</v>
      </c>
      <c r="D40" s="12" t="s">
        <v>163</v>
      </c>
      <c r="E40" s="12" t="s">
        <v>17</v>
      </c>
      <c r="F40" s="12" t="s">
        <v>18</v>
      </c>
      <c r="G40" s="3" t="s">
        <v>163</v>
      </c>
      <c r="H40" s="13" t="s">
        <v>164</v>
      </c>
      <c r="I40" s="15">
        <v>401741</v>
      </c>
      <c r="J40" s="14">
        <v>102739</v>
      </c>
      <c r="K40" s="14">
        <v>0</v>
      </c>
      <c r="L40" s="14">
        <v>0</v>
      </c>
    </row>
    <row r="41" spans="1:12" x14ac:dyDescent="0.2">
      <c r="A41" s="1" t="s">
        <v>165</v>
      </c>
      <c r="B41" s="1" t="s">
        <v>166</v>
      </c>
      <c r="C41" s="12" t="s">
        <v>167</v>
      </c>
      <c r="D41" s="12" t="s">
        <v>168</v>
      </c>
      <c r="E41" s="12" t="s">
        <v>17</v>
      </c>
      <c r="F41" s="12" t="s">
        <v>18</v>
      </c>
      <c r="G41" s="3" t="s">
        <v>168</v>
      </c>
      <c r="H41" s="13" t="s">
        <v>169</v>
      </c>
      <c r="I41" s="15">
        <v>759656</v>
      </c>
      <c r="J41" s="14">
        <v>753298</v>
      </c>
      <c r="K41" s="14">
        <v>0</v>
      </c>
      <c r="L41" s="14">
        <v>0</v>
      </c>
    </row>
    <row r="42" spans="1:12" x14ac:dyDescent="0.2">
      <c r="A42" s="1" t="s">
        <v>170</v>
      </c>
      <c r="B42" s="1" t="s">
        <v>171</v>
      </c>
      <c r="C42" s="12" t="s">
        <v>172</v>
      </c>
      <c r="D42" s="12" t="s">
        <v>173</v>
      </c>
      <c r="E42" s="12" t="s">
        <v>17</v>
      </c>
      <c r="F42" s="12" t="s">
        <v>18</v>
      </c>
      <c r="G42" s="3" t="s">
        <v>173</v>
      </c>
      <c r="H42" s="13" t="s">
        <v>174</v>
      </c>
      <c r="I42" s="15">
        <v>171653</v>
      </c>
      <c r="J42" s="14">
        <v>179878</v>
      </c>
      <c r="K42" s="27">
        <f t="shared" si="0"/>
        <v>-8225</v>
      </c>
      <c r="L42" s="27">
        <v>-8225</v>
      </c>
    </row>
    <row r="43" spans="1:12" x14ac:dyDescent="0.2">
      <c r="A43" s="1" t="s">
        <v>175</v>
      </c>
      <c r="B43" s="1" t="s">
        <v>176</v>
      </c>
      <c r="C43" s="12" t="s">
        <v>177</v>
      </c>
      <c r="D43" s="12" t="s">
        <v>178</v>
      </c>
      <c r="E43" s="12" t="s">
        <v>17</v>
      </c>
      <c r="F43" s="12" t="s">
        <v>18</v>
      </c>
      <c r="G43" s="3" t="s">
        <v>178</v>
      </c>
      <c r="H43" s="13" t="s">
        <v>179</v>
      </c>
      <c r="I43" s="15">
        <v>160697</v>
      </c>
      <c r="J43" s="14">
        <v>168396</v>
      </c>
      <c r="K43" s="27">
        <f t="shared" si="0"/>
        <v>-7699</v>
      </c>
      <c r="L43" s="27">
        <v>-7699</v>
      </c>
    </row>
    <row r="44" spans="1:12" x14ac:dyDescent="0.2">
      <c r="A44" s="1" t="s">
        <v>180</v>
      </c>
      <c r="B44" s="1" t="s">
        <v>181</v>
      </c>
      <c r="C44" s="12" t="s">
        <v>182</v>
      </c>
      <c r="D44" s="12" t="s">
        <v>183</v>
      </c>
      <c r="E44" s="12" t="s">
        <v>17</v>
      </c>
      <c r="F44" s="12" t="s">
        <v>18</v>
      </c>
      <c r="G44" s="3" t="s">
        <v>183</v>
      </c>
      <c r="H44" s="13" t="s">
        <v>184</v>
      </c>
      <c r="I44" s="15">
        <v>153392</v>
      </c>
      <c r="J44" s="14">
        <v>114597</v>
      </c>
      <c r="K44" s="14">
        <v>0</v>
      </c>
      <c r="L44" s="14">
        <v>0</v>
      </c>
    </row>
    <row r="45" spans="1:12" x14ac:dyDescent="0.2">
      <c r="A45" s="1" t="s">
        <v>185</v>
      </c>
      <c r="B45" s="1" t="s">
        <v>186</v>
      </c>
      <c r="C45" s="12" t="s">
        <v>187</v>
      </c>
      <c r="D45" s="12" t="s">
        <v>188</v>
      </c>
      <c r="E45" s="12" t="s">
        <v>17</v>
      </c>
      <c r="F45" s="12" t="s">
        <v>18</v>
      </c>
      <c r="G45" s="3" t="s">
        <v>188</v>
      </c>
      <c r="H45" s="13" t="s">
        <v>189</v>
      </c>
      <c r="I45" s="15">
        <v>299480</v>
      </c>
      <c r="J45" s="14">
        <v>313829</v>
      </c>
      <c r="K45" s="27">
        <f t="shared" si="0"/>
        <v>-14349</v>
      </c>
      <c r="L45" s="27">
        <v>-14349</v>
      </c>
    </row>
    <row r="46" spans="1:12" x14ac:dyDescent="0.2">
      <c r="A46" s="1" t="s">
        <v>190</v>
      </c>
      <c r="B46" s="1" t="s">
        <v>191</v>
      </c>
      <c r="C46" s="12" t="s">
        <v>192</v>
      </c>
      <c r="D46" s="12" t="s">
        <v>193</v>
      </c>
      <c r="E46" s="12" t="s">
        <v>17</v>
      </c>
      <c r="F46" s="12" t="s">
        <v>18</v>
      </c>
      <c r="G46" s="3" t="s">
        <v>193</v>
      </c>
      <c r="H46" s="13" t="s">
        <v>194</v>
      </c>
      <c r="I46" s="15">
        <v>463829</v>
      </c>
      <c r="J46" s="14">
        <v>355529</v>
      </c>
      <c r="K46" s="14">
        <v>0</v>
      </c>
      <c r="L46" s="14">
        <v>0</v>
      </c>
    </row>
    <row r="47" spans="1:12" x14ac:dyDescent="0.2">
      <c r="A47" s="1" t="s">
        <v>195</v>
      </c>
      <c r="B47" s="1" t="s">
        <v>196</v>
      </c>
      <c r="C47" s="12" t="s">
        <v>197</v>
      </c>
      <c r="D47" s="12" t="s">
        <v>198</v>
      </c>
      <c r="E47" s="12" t="s">
        <v>17</v>
      </c>
      <c r="F47" s="12" t="s">
        <v>18</v>
      </c>
      <c r="G47" s="3" t="s">
        <v>198</v>
      </c>
      <c r="H47" s="13" t="s">
        <v>199</v>
      </c>
      <c r="I47" s="15">
        <v>94957</v>
      </c>
      <c r="J47" s="14">
        <v>96076</v>
      </c>
      <c r="K47" s="27">
        <f t="shared" si="0"/>
        <v>-1119</v>
      </c>
      <c r="L47" s="27">
        <v>-1119</v>
      </c>
    </row>
    <row r="48" spans="1:12" x14ac:dyDescent="0.2">
      <c r="A48" s="1" t="s">
        <v>200</v>
      </c>
      <c r="B48" s="1" t="s">
        <v>201</v>
      </c>
      <c r="C48" s="12" t="s">
        <v>202</v>
      </c>
      <c r="D48" s="12" t="s">
        <v>203</v>
      </c>
      <c r="E48" s="12" t="s">
        <v>17</v>
      </c>
      <c r="F48" s="12" t="s">
        <v>18</v>
      </c>
      <c r="G48" s="3" t="s">
        <v>203</v>
      </c>
      <c r="H48" s="13" t="s">
        <v>204</v>
      </c>
      <c r="I48" s="15">
        <v>511307</v>
      </c>
      <c r="J48" s="14">
        <v>535806</v>
      </c>
      <c r="K48" s="27">
        <f t="shared" si="0"/>
        <v>-24499</v>
      </c>
      <c r="L48" s="27">
        <v>-24499</v>
      </c>
    </row>
    <row r="49" spans="1:12" x14ac:dyDescent="0.2">
      <c r="A49" s="1" t="s">
        <v>205</v>
      </c>
      <c r="B49" s="1" t="s">
        <v>206</v>
      </c>
      <c r="C49" s="12" t="s">
        <v>207</v>
      </c>
      <c r="D49" s="12" t="s">
        <v>208</v>
      </c>
      <c r="E49" s="12" t="s">
        <v>17</v>
      </c>
      <c r="F49" s="12" t="s">
        <v>18</v>
      </c>
      <c r="G49" s="3" t="s">
        <v>208</v>
      </c>
      <c r="H49" s="13" t="s">
        <v>209</v>
      </c>
      <c r="I49" s="15">
        <v>69392</v>
      </c>
      <c r="J49" s="14">
        <v>40375</v>
      </c>
      <c r="K49" s="14">
        <v>0</v>
      </c>
      <c r="L49" s="14">
        <v>0</v>
      </c>
    </row>
    <row r="50" spans="1:12" x14ac:dyDescent="0.2">
      <c r="A50" s="1" t="s">
        <v>210</v>
      </c>
      <c r="B50" s="1" t="s">
        <v>211</v>
      </c>
      <c r="C50" s="12" t="s">
        <v>212</v>
      </c>
      <c r="D50" s="12" t="s">
        <v>213</v>
      </c>
      <c r="E50" s="12" t="s">
        <v>17</v>
      </c>
      <c r="F50" s="12" t="s">
        <v>18</v>
      </c>
      <c r="G50" s="3" t="s">
        <v>213</v>
      </c>
      <c r="H50" s="13" t="s">
        <v>214</v>
      </c>
      <c r="I50" s="15">
        <v>350611</v>
      </c>
      <c r="J50" s="14">
        <v>367410</v>
      </c>
      <c r="K50" s="27">
        <f t="shared" si="0"/>
        <v>-16799</v>
      </c>
      <c r="L50" s="27">
        <v>-16799</v>
      </c>
    </row>
    <row r="51" spans="1:12" x14ac:dyDescent="0.2">
      <c r="A51" s="1" t="s">
        <v>215</v>
      </c>
      <c r="B51" s="1" t="s">
        <v>216</v>
      </c>
      <c r="C51" s="12" t="s">
        <v>217</v>
      </c>
      <c r="D51" s="12" t="s">
        <v>218</v>
      </c>
      <c r="E51" s="12" t="s">
        <v>17</v>
      </c>
      <c r="F51" s="12" t="s">
        <v>18</v>
      </c>
      <c r="G51" s="3" t="s">
        <v>218</v>
      </c>
      <c r="H51" s="13" t="s">
        <v>219</v>
      </c>
      <c r="I51" s="15">
        <v>87653</v>
      </c>
      <c r="J51" s="14">
        <v>91852</v>
      </c>
      <c r="K51" s="27">
        <f t="shared" si="0"/>
        <v>-4199</v>
      </c>
      <c r="L51" s="27">
        <v>-4199</v>
      </c>
    </row>
    <row r="52" spans="1:12" x14ac:dyDescent="0.2">
      <c r="A52" s="1" t="s">
        <v>220</v>
      </c>
      <c r="B52" s="1" t="s">
        <v>221</v>
      </c>
      <c r="C52" s="12" t="s">
        <v>222</v>
      </c>
      <c r="D52" s="12" t="s">
        <v>223</v>
      </c>
      <c r="E52" s="12" t="s">
        <v>17</v>
      </c>
      <c r="F52" s="12" t="s">
        <v>18</v>
      </c>
      <c r="G52" s="3" t="s">
        <v>223</v>
      </c>
      <c r="H52" s="13" t="s">
        <v>224</v>
      </c>
      <c r="I52" s="15">
        <v>124175</v>
      </c>
      <c r="J52" s="14">
        <v>130124</v>
      </c>
      <c r="K52" s="27">
        <f t="shared" si="0"/>
        <v>-5949</v>
      </c>
      <c r="L52" s="27">
        <v>-5949</v>
      </c>
    </row>
    <row r="53" spans="1:12" ht="15.75" x14ac:dyDescent="0.25">
      <c r="A53" s="23" t="s">
        <v>10</v>
      </c>
      <c r="B53" s="23"/>
      <c r="C53" s="24"/>
      <c r="D53" s="24"/>
      <c r="E53" s="24"/>
      <c r="F53" s="24"/>
      <c r="G53" s="24"/>
      <c r="H53" s="25"/>
      <c r="I53" s="26">
        <f>SUBTOTAL(109,Table1[
2020‒21
Revised Final
Allocation
Amount])</f>
        <v>19809497</v>
      </c>
      <c r="J53" s="26">
        <f>SUBTOTAL(109,Table1[Total Paid])</f>
        <v>19380785</v>
      </c>
      <c r="K53" s="28">
        <f>SUBTOTAL(109,Table1[Amount Overpaid 
per 
Revised Final
Allocation Amount])</f>
        <v>-596854</v>
      </c>
      <c r="L53" s="28">
        <f>SUBTOTAL(109,Table1[Offset Activity 2020])</f>
        <v>-596854</v>
      </c>
    </row>
    <row r="54" spans="1:12" x14ac:dyDescent="0.2">
      <c r="A54" s="16" t="s">
        <v>11</v>
      </c>
    </row>
    <row r="55" spans="1:12" x14ac:dyDescent="0.2">
      <c r="A55" s="16" t="s">
        <v>12</v>
      </c>
    </row>
    <row r="56" spans="1:12" x14ac:dyDescent="0.2">
      <c r="A56" s="17" t="s">
        <v>226</v>
      </c>
    </row>
  </sheetData>
  <pageMargins left="0.7" right="0.7" top="0.75" bottom="0.75" header="0.3" footer="0.3"/>
  <pageSetup scale="40" fitToHeight="0" orientation="landscape" r:id="rId1"/>
  <headerFooter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Title I, Part D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Recov1-20: Title I, Part D (CA Dept of Education)</dc:title>
  <dc:subject>Schedule of the Recovery of Overpayments for Title I, Part D for fiscal year 2020-21.</dc:subject>
  <dc:creator>Windows User</dc:creator>
  <cp:lastModifiedBy>Taylor Uda</cp:lastModifiedBy>
  <dcterms:created xsi:type="dcterms:W3CDTF">2021-02-07T00:13:37Z</dcterms:created>
  <dcterms:modified xsi:type="dcterms:W3CDTF">2023-06-28T18:39:40Z</dcterms:modified>
</cp:coreProperties>
</file>