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B4EFD541-A374-4BC8-9D20-678090E2550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ver Page" sheetId="22" r:id="rId1"/>
    <sheet name="2017-18 Grant Expenditures" sheetId="8" r:id="rId2"/>
    <sheet name="2018-19 Grant Expenditures" sheetId="11" r:id="rId3"/>
    <sheet name="2019-20 Grant Expenditures" sheetId="12" r:id="rId4"/>
    <sheet name="2022-23 Grant Expenditures" sheetId="19" r:id="rId5"/>
    <sheet name="2023-24 Grant Expenditures" sheetId="17" r:id="rId6"/>
    <sheet name="2024-25 Grant Expenditures" sheetId="21" r:id="rId7"/>
  </sheets>
  <definedNames>
    <definedName name="_xlnm._FilterDatabase" localSheetId="1" hidden="1">'2017-18 Grant Expenditures'!$A$2:$AM$2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21" l="1"/>
  <c r="M5" i="21"/>
  <c r="M8" i="21"/>
  <c r="M9" i="21"/>
  <c r="M10" i="21"/>
  <c r="M11" i="21"/>
  <c r="M12" i="21"/>
  <c r="M13" i="21"/>
  <c r="M3" i="21"/>
  <c r="J4" i="21"/>
  <c r="J5" i="21"/>
  <c r="J6" i="21"/>
  <c r="J7" i="21"/>
  <c r="J8" i="21"/>
  <c r="J9" i="21"/>
  <c r="J10" i="21"/>
  <c r="J11" i="21"/>
  <c r="J12" i="21"/>
  <c r="J13" i="21"/>
  <c r="J3" i="21"/>
  <c r="G4" i="21"/>
  <c r="G5" i="21"/>
  <c r="G6" i="21"/>
  <c r="G7" i="21"/>
  <c r="G8" i="21"/>
  <c r="G9" i="21"/>
  <c r="G10" i="21"/>
  <c r="G11" i="21"/>
  <c r="G12" i="21"/>
  <c r="G13" i="21"/>
  <c r="G3" i="21"/>
  <c r="D5" i="21"/>
  <c r="D6" i="21"/>
  <c r="D7" i="21"/>
  <c r="D9" i="21"/>
  <c r="D10" i="21"/>
  <c r="D11" i="21"/>
  <c r="D12" i="21"/>
  <c r="D13" i="21"/>
  <c r="D3" i="21"/>
  <c r="L14" i="21"/>
  <c r="K14" i="21"/>
  <c r="I14" i="21"/>
  <c r="H14" i="21"/>
  <c r="F14" i="21"/>
  <c r="E14" i="21"/>
  <c r="C14" i="21"/>
  <c r="B14" i="21"/>
  <c r="L14" i="8"/>
  <c r="K14" i="8"/>
  <c r="M4" i="8"/>
  <c r="M5" i="8"/>
  <c r="M8" i="8"/>
  <c r="M9" i="8"/>
  <c r="M10" i="8"/>
  <c r="M11" i="8"/>
  <c r="M12" i="8"/>
  <c r="M13" i="8"/>
  <c r="M3" i="8"/>
  <c r="B14" i="19"/>
  <c r="C14" i="19"/>
  <c r="E14" i="19"/>
  <c r="F14" i="19"/>
  <c r="H14" i="19"/>
  <c r="I14" i="19"/>
  <c r="K14" i="19"/>
  <c r="L14" i="19"/>
  <c r="L14" i="17"/>
  <c r="I14" i="17"/>
  <c r="F14" i="17"/>
  <c r="E14" i="17"/>
  <c r="H14" i="17"/>
  <c r="K14" i="17"/>
  <c r="C14" i="17"/>
  <c r="B14" i="17"/>
  <c r="L14" i="12"/>
  <c r="I14" i="12"/>
  <c r="F14" i="12"/>
  <c r="C14" i="12"/>
  <c r="E14" i="12"/>
  <c r="H14" i="12"/>
  <c r="K14" i="12"/>
  <c r="B14" i="12"/>
  <c r="J3" i="12"/>
  <c r="J4" i="12"/>
  <c r="J5" i="12"/>
  <c r="J6" i="12"/>
  <c r="J7" i="12"/>
  <c r="J9" i="12"/>
  <c r="J10" i="12"/>
  <c r="J11" i="12"/>
  <c r="J12" i="12"/>
  <c r="J13" i="12"/>
</calcChain>
</file>

<file path=xl/sharedStrings.xml><?xml version="1.0" encoding="utf-8"?>
<sst xmlns="http://schemas.openxmlformats.org/spreadsheetml/2006/main" count="173" uniqueCount="43">
  <si>
    <t>Region</t>
  </si>
  <si>
    <t xml:space="preserve">4         </t>
  </si>
  <si>
    <t xml:space="preserve">3         </t>
  </si>
  <si>
    <t xml:space="preserve">2         </t>
  </si>
  <si>
    <t xml:space="preserve">1         </t>
  </si>
  <si>
    <t xml:space="preserve">7         </t>
  </si>
  <si>
    <t xml:space="preserve">9         </t>
  </si>
  <si>
    <t xml:space="preserve">8         </t>
  </si>
  <si>
    <t xml:space="preserve">11        </t>
  </si>
  <si>
    <t xml:space="preserve">10        </t>
  </si>
  <si>
    <t xml:space="preserve">5         </t>
  </si>
  <si>
    <t xml:space="preserve">6         </t>
  </si>
  <si>
    <t>Grand Total</t>
  </si>
  <si>
    <t>Regions</t>
  </si>
  <si>
    <t>ASES Unspent Funds</t>
  </si>
  <si>
    <t>ASSETs Unspent Funds</t>
  </si>
  <si>
    <t>Percent of 21st Funds Unspent</t>
  </si>
  <si>
    <t>21st CCLC Unspent Funds</t>
  </si>
  <si>
    <t>21st CCLC Award Total</t>
  </si>
  <si>
    <t>ASES Award Total</t>
  </si>
  <si>
    <t>ASSETs Award Total</t>
  </si>
  <si>
    <t>Percent of ASES Funds Unspent</t>
  </si>
  <si>
    <t>Percent of ASSETs Funds Unspent</t>
  </si>
  <si>
    <t>Percent of Frontier Funds Unspent</t>
  </si>
  <si>
    <t>Frontier Award Total</t>
  </si>
  <si>
    <t xml:space="preserve">Regions </t>
  </si>
  <si>
    <t>Frontier Unspent Funds</t>
  </si>
  <si>
    <t>Perent of Frontier Funds Unspent</t>
  </si>
  <si>
    <t>Frontier Total Awards</t>
  </si>
  <si>
    <t>ASSETs Total Awards</t>
  </si>
  <si>
    <t>ASES Total Awards</t>
  </si>
  <si>
    <t>21st CCLC Total Awards</t>
  </si>
  <si>
    <t>N/A</t>
  </si>
  <si>
    <t>Unspent Expanded Learning Grant Funds per Region</t>
  </si>
  <si>
    <t>Expanded Learning Division</t>
  </si>
  <si>
    <t>California Department of Education</t>
  </si>
  <si>
    <t>Created April 2026</t>
  </si>
  <si>
    <t>Unspent Grant Funds in Expanded Learning 2017-18</t>
  </si>
  <si>
    <t>Unspent Grant Funds in Expanded Learning 2018-19</t>
  </si>
  <si>
    <t>Unspent Grant Funds in Expanded Learning 2019-20</t>
  </si>
  <si>
    <t>Unspent Grant Funds in Expanded Learning 2022-23</t>
  </si>
  <si>
    <t>Unspent Grant Funds in Expanded Learning 2023-24</t>
  </si>
  <si>
    <t>Unspent Grant Funds in Expanded Learning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</si>
</sst>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4"/>
      <name val="Calibri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10" applyNumberFormat="0" applyFill="0" applyAlignment="0" applyProtection="0"/>
  </cellStyleXfs>
  <cellXfs count="91">
    <xf numFmtId="0" fontId="1" fillId="0" borderId="0" xfId="0" applyFont="1"/>
    <xf numFmtId="164" fontId="1" fillId="0" borderId="0" xfId="1" applyNumberFormat="1" applyFont="1"/>
    <xf numFmtId="164" fontId="1" fillId="0" borderId="0" xfId="0" applyNumberFormat="1" applyFont="1"/>
    <xf numFmtId="164" fontId="3" fillId="0" borderId="0" xfId="0" applyNumberFormat="1" applyFont="1"/>
    <xf numFmtId="10" fontId="1" fillId="0" borderId="0" xfId="2" applyNumberFormat="1" applyFont="1"/>
    <xf numFmtId="0" fontId="3" fillId="0" borderId="0" xfId="0" applyFont="1"/>
    <xf numFmtId="0" fontId="4" fillId="0" borderId="0" xfId="0" applyFont="1"/>
    <xf numFmtId="9" fontId="1" fillId="0" borderId="0" xfId="2" applyFont="1"/>
    <xf numFmtId="0" fontId="4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wrapText="1"/>
    </xf>
    <xf numFmtId="164" fontId="1" fillId="0" borderId="0" xfId="1" applyNumberFormat="1" applyFont="1" applyAlignment="1">
      <alignment wrapText="1"/>
    </xf>
    <xf numFmtId="9" fontId="1" fillId="0" borderId="0" xfId="2" applyFont="1" applyAlignment="1">
      <alignment wrapText="1"/>
    </xf>
    <xf numFmtId="0" fontId="3" fillId="0" borderId="0" xfId="0" applyFont="1" applyAlignment="1">
      <alignment wrapText="1"/>
    </xf>
    <xf numFmtId="9" fontId="1" fillId="0" borderId="0" xfId="2" applyFont="1" applyBorder="1"/>
    <xf numFmtId="164" fontId="4" fillId="0" borderId="0" xfId="0" applyNumberFormat="1" applyFont="1" applyAlignment="1">
      <alignment vertical="top"/>
    </xf>
    <xf numFmtId="0" fontId="7" fillId="0" borderId="0" xfId="0" applyFont="1"/>
    <xf numFmtId="164" fontId="7" fillId="0" borderId="0" xfId="1" applyNumberFormat="1" applyFont="1"/>
    <xf numFmtId="10" fontId="7" fillId="0" borderId="0" xfId="2" applyNumberFormat="1" applyFont="1"/>
    <xf numFmtId="0" fontId="8" fillId="2" borderId="6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vertical="top" wrapText="1"/>
    </xf>
    <xf numFmtId="9" fontId="9" fillId="3" borderId="7" xfId="2" applyFont="1" applyFill="1" applyBorder="1" applyAlignment="1">
      <alignment vertical="top" wrapText="1"/>
    </xf>
    <xf numFmtId="0" fontId="9" fillId="4" borderId="7" xfId="0" applyFont="1" applyFill="1" applyBorder="1" applyAlignment="1">
      <alignment vertical="top" wrapText="1"/>
    </xf>
    <xf numFmtId="9" fontId="9" fillId="4" borderId="7" xfId="2" applyFont="1" applyFill="1" applyBorder="1" applyAlignment="1">
      <alignment vertical="top" wrapText="1"/>
    </xf>
    <xf numFmtId="0" fontId="9" fillId="5" borderId="7" xfId="0" applyFont="1" applyFill="1" applyBorder="1" applyAlignment="1">
      <alignment vertical="top" wrapText="1"/>
    </xf>
    <xf numFmtId="9" fontId="9" fillId="5" borderId="8" xfId="2" applyFont="1" applyFill="1" applyBorder="1" applyAlignment="1">
      <alignment vertical="top" wrapText="1"/>
    </xf>
    <xf numFmtId="164" fontId="10" fillId="0" borderId="2" xfId="0" applyNumberFormat="1" applyFont="1" applyBorder="1" applyAlignment="1">
      <alignment horizontal="center"/>
    </xf>
    <xf numFmtId="164" fontId="10" fillId="0" borderId="1" xfId="0" applyNumberFormat="1" applyFont="1" applyBorder="1"/>
    <xf numFmtId="10" fontId="10" fillId="0" borderId="1" xfId="2" applyNumberFormat="1" applyFont="1" applyBorder="1"/>
    <xf numFmtId="164" fontId="10" fillId="0" borderId="1" xfId="1" applyNumberFormat="1" applyFont="1" applyBorder="1"/>
    <xf numFmtId="8" fontId="10" fillId="0" borderId="1" xfId="0" applyNumberFormat="1" applyFont="1" applyBorder="1"/>
    <xf numFmtId="10" fontId="10" fillId="0" borderId="3" xfId="2" applyNumberFormat="1" applyFont="1" applyBorder="1"/>
    <xf numFmtId="0" fontId="10" fillId="0" borderId="1" xfId="0" applyFont="1" applyBorder="1"/>
    <xf numFmtId="164" fontId="11" fillId="0" borderId="4" xfId="0" applyNumberFormat="1" applyFont="1" applyBorder="1"/>
    <xf numFmtId="164" fontId="11" fillId="0" borderId="5" xfId="0" applyNumberFormat="1" applyFont="1" applyBorder="1"/>
    <xf numFmtId="10" fontId="11" fillId="0" borderId="5" xfId="2" applyNumberFormat="1" applyFont="1" applyBorder="1" applyAlignment="1">
      <alignment horizontal="right"/>
    </xf>
    <xf numFmtId="164" fontId="11" fillId="0" borderId="5" xfId="1" applyNumberFormat="1" applyFont="1" applyBorder="1"/>
    <xf numFmtId="8" fontId="11" fillId="0" borderId="5" xfId="0" applyNumberFormat="1" applyFont="1" applyBorder="1"/>
    <xf numFmtId="10" fontId="11" fillId="0" borderId="9" xfId="2" applyNumberFormat="1" applyFont="1" applyBorder="1" applyAlignment="1">
      <alignment horizontal="right"/>
    </xf>
    <xf numFmtId="10" fontId="8" fillId="8" borderId="7" xfId="2" applyNumberFormat="1" applyFont="1" applyFill="1" applyBorder="1" applyAlignment="1">
      <alignment vertical="top" wrapText="1"/>
    </xf>
    <xf numFmtId="9" fontId="7" fillId="0" borderId="0" xfId="2" applyFont="1"/>
    <xf numFmtId="0" fontId="8" fillId="6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vertical="top" wrapText="1"/>
    </xf>
    <xf numFmtId="0" fontId="9" fillId="5" borderId="8" xfId="0" applyFont="1" applyFill="1" applyBorder="1" applyAlignment="1">
      <alignment vertical="top" wrapText="1"/>
    </xf>
    <xf numFmtId="164" fontId="7" fillId="0" borderId="1" xfId="0" applyNumberFormat="1" applyFont="1" applyBorder="1"/>
    <xf numFmtId="10" fontId="7" fillId="0" borderId="3" xfId="2" applyNumberFormat="1" applyFont="1" applyBorder="1"/>
    <xf numFmtId="164" fontId="12" fillId="0" borderId="5" xfId="0" applyNumberFormat="1" applyFont="1" applyBorder="1"/>
    <xf numFmtId="10" fontId="12" fillId="0" borderId="9" xfId="2" applyNumberFormat="1" applyFont="1" applyBorder="1" applyAlignment="1">
      <alignment horizontal="right"/>
    </xf>
    <xf numFmtId="0" fontId="10" fillId="0" borderId="2" xfId="0" applyFont="1" applyBorder="1" applyAlignment="1">
      <alignment horizontal="center"/>
    </xf>
    <xf numFmtId="164" fontId="10" fillId="0" borderId="2" xfId="0" applyNumberFormat="1" applyFont="1" applyBorder="1"/>
    <xf numFmtId="10" fontId="10" fillId="0" borderId="1" xfId="2" applyNumberFormat="1" applyFont="1" applyFill="1" applyBorder="1"/>
    <xf numFmtId="164" fontId="10" fillId="0" borderId="3" xfId="0" applyNumberFormat="1" applyFont="1" applyBorder="1"/>
    <xf numFmtId="0" fontId="11" fillId="0" borderId="4" xfId="0" applyFont="1" applyBorder="1"/>
    <xf numFmtId="164" fontId="7" fillId="0" borderId="0" xfId="0" applyNumberFormat="1" applyFont="1"/>
    <xf numFmtId="0" fontId="8" fillId="5" borderId="2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9" fontId="9" fillId="3" borderId="1" xfId="2" applyFont="1" applyFill="1" applyBorder="1" applyAlignment="1">
      <alignment vertical="top" wrapText="1"/>
    </xf>
    <xf numFmtId="0" fontId="9" fillId="4" borderId="1" xfId="0" applyFont="1" applyFill="1" applyBorder="1" applyAlignment="1">
      <alignment vertical="top" wrapText="1"/>
    </xf>
    <xf numFmtId="9" fontId="9" fillId="4" borderId="1" xfId="2" applyFont="1" applyFill="1" applyBorder="1" applyAlignment="1">
      <alignment vertical="top" wrapText="1"/>
    </xf>
    <xf numFmtId="10" fontId="8" fillId="8" borderId="1" xfId="2" applyNumberFormat="1" applyFont="1" applyFill="1" applyBorder="1" applyAlignment="1">
      <alignment vertical="top" wrapText="1"/>
    </xf>
    <xf numFmtId="9" fontId="8" fillId="8" borderId="1" xfId="2" applyFont="1" applyFill="1" applyBorder="1" applyAlignment="1">
      <alignment vertical="top" wrapText="1"/>
    </xf>
    <xf numFmtId="164" fontId="9" fillId="5" borderId="1" xfId="0" applyNumberFormat="1" applyFont="1" applyFill="1" applyBorder="1" applyAlignment="1">
      <alignment vertical="top" wrapText="1"/>
    </xf>
    <xf numFmtId="9" fontId="8" fillId="7" borderId="0" xfId="2" applyFont="1" applyFill="1" applyAlignment="1">
      <alignment vertical="top" wrapText="1"/>
    </xf>
    <xf numFmtId="0" fontId="10" fillId="0" borderId="2" xfId="0" applyFont="1" applyBorder="1" applyAlignment="1">
      <alignment horizontal="center" wrapText="1"/>
    </xf>
    <xf numFmtId="164" fontId="10" fillId="0" borderId="1" xfId="1" applyNumberFormat="1" applyFont="1" applyFill="1" applyBorder="1" applyAlignment="1">
      <alignment wrapText="1"/>
    </xf>
    <xf numFmtId="10" fontId="10" fillId="0" borderId="1" xfId="1" applyNumberFormat="1" applyFont="1" applyFill="1" applyBorder="1" applyAlignment="1">
      <alignment wrapText="1"/>
    </xf>
    <xf numFmtId="164" fontId="10" fillId="0" borderId="1" xfId="0" applyNumberFormat="1" applyFont="1" applyBorder="1" applyAlignment="1">
      <alignment wrapText="1"/>
    </xf>
    <xf numFmtId="10" fontId="10" fillId="0" borderId="1" xfId="0" applyNumberFormat="1" applyFont="1" applyBorder="1" applyAlignment="1">
      <alignment wrapText="1"/>
    </xf>
    <xf numFmtId="10" fontId="10" fillId="0" borderId="1" xfId="2" applyNumberFormat="1" applyFont="1" applyBorder="1" applyAlignment="1">
      <alignment wrapText="1"/>
    </xf>
    <xf numFmtId="10" fontId="10" fillId="0" borderId="1" xfId="2" applyNumberFormat="1" applyFont="1" applyFill="1" applyBorder="1" applyAlignment="1">
      <alignment wrapText="1"/>
    </xf>
    <xf numFmtId="0" fontId="10" fillId="0" borderId="4" xfId="0" applyFont="1" applyBorder="1" applyAlignment="1">
      <alignment horizontal="center" wrapText="1"/>
    </xf>
    <xf numFmtId="164" fontId="10" fillId="0" borderId="5" xfId="1" applyNumberFormat="1" applyFont="1" applyFill="1" applyBorder="1" applyAlignment="1">
      <alignment wrapText="1"/>
    </xf>
    <xf numFmtId="10" fontId="10" fillId="0" borderId="5" xfId="1" applyNumberFormat="1" applyFont="1" applyFill="1" applyBorder="1" applyAlignment="1">
      <alignment wrapText="1"/>
    </xf>
    <xf numFmtId="164" fontId="10" fillId="0" borderId="5" xfId="0" applyNumberFormat="1" applyFont="1" applyBorder="1" applyAlignment="1">
      <alignment wrapText="1"/>
    </xf>
    <xf numFmtId="10" fontId="10" fillId="0" borderId="5" xfId="0" applyNumberFormat="1" applyFont="1" applyBorder="1" applyAlignment="1">
      <alignment wrapText="1"/>
    </xf>
    <xf numFmtId="10" fontId="10" fillId="0" borderId="5" xfId="2" applyNumberFormat="1" applyFont="1" applyBorder="1" applyAlignment="1">
      <alignment wrapText="1"/>
    </xf>
    <xf numFmtId="10" fontId="10" fillId="0" borderId="5" xfId="2" applyNumberFormat="1" applyFont="1" applyFill="1" applyBorder="1" applyAlignment="1">
      <alignment wrapText="1"/>
    </xf>
    <xf numFmtId="0" fontId="11" fillId="0" borderId="1" xfId="0" applyFont="1" applyBorder="1"/>
    <xf numFmtId="164" fontId="11" fillId="0" borderId="1" xfId="0" applyNumberFormat="1" applyFont="1" applyBorder="1" applyAlignment="1">
      <alignment wrapText="1"/>
    </xf>
    <xf numFmtId="10" fontId="11" fillId="0" borderId="1" xfId="2" applyNumberFormat="1" applyFont="1" applyBorder="1" applyAlignment="1">
      <alignment horizontal="right"/>
    </xf>
    <xf numFmtId="9" fontId="7" fillId="0" borderId="0" xfId="2" applyFont="1" applyBorder="1"/>
    <xf numFmtId="0" fontId="8" fillId="5" borderId="6" xfId="0" applyFont="1" applyFill="1" applyBorder="1" applyAlignment="1">
      <alignment vertical="top"/>
    </xf>
    <xf numFmtId="9" fontId="8" fillId="8" borderId="7" xfId="2" applyFont="1" applyFill="1" applyBorder="1" applyAlignment="1">
      <alignment vertical="top" wrapText="1"/>
    </xf>
    <xf numFmtId="164" fontId="9" fillId="5" borderId="7" xfId="0" applyNumberFormat="1" applyFont="1" applyFill="1" applyBorder="1" applyAlignment="1">
      <alignment vertical="top" wrapText="1"/>
    </xf>
    <xf numFmtId="9" fontId="8" fillId="7" borderId="8" xfId="2" applyFont="1" applyFill="1" applyBorder="1" applyAlignment="1">
      <alignment vertical="top" wrapText="1"/>
    </xf>
    <xf numFmtId="0" fontId="9" fillId="9" borderId="7" xfId="0" applyFont="1" applyFill="1" applyBorder="1" applyAlignment="1">
      <alignment vertical="top" wrapText="1"/>
    </xf>
    <xf numFmtId="164" fontId="9" fillId="3" borderId="7" xfId="0" applyNumberFormat="1" applyFont="1" applyFill="1" applyBorder="1" applyAlignment="1">
      <alignment vertical="top" wrapText="1"/>
    </xf>
    <xf numFmtId="0" fontId="10" fillId="0" borderId="0" xfId="0" applyFont="1"/>
    <xf numFmtId="0" fontId="6" fillId="0" borderId="0" xfId="3" applyFont="1" applyBorder="1" applyAlignment="1"/>
    <xf numFmtId="0" fontId="7" fillId="0" borderId="0" xfId="0" applyFont="1"/>
    <xf numFmtId="0" fontId="6" fillId="0" borderId="10" xfId="3" applyFont="1" applyAlignment="1"/>
  </cellXfs>
  <cellStyles count="4">
    <cellStyle name="Currency" xfId="1" builtinId="4"/>
    <cellStyle name="Heading 1" xfId="3" builtinId="16"/>
    <cellStyle name="Normal" xfId="0" builtinId="0"/>
    <cellStyle name="Percent" xfId="2" builtinId="5"/>
  </cellStyles>
  <dxfs count="1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rgb="FF000000"/>
          <bgColor auto="1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2" formatCode="&quot;$&quot;#,##0.00_);[Red]\(&quot;$&quot;#,##0.00\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&quot;$&quot;#,##0.00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CDCDC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33A8E7-490C-484F-A865-8895877F4550}" name="Table1" displayName="Table1" ref="A2:M14" totalsRowShown="0" headerRowDxfId="105" dataDxfId="103" headerRowBorderDxfId="104" tableBorderDxfId="102" totalsRowBorderDxfId="101">
  <autoFilter ref="A2:M14" xr:uid="{F933A8E7-490C-484F-A865-8895877F4550}"/>
  <tableColumns count="13">
    <tableColumn id="1" xr3:uid="{D8C748BC-13FB-4D6D-BA81-564C2D435658}" name="Regions" dataDxfId="100"/>
    <tableColumn id="2" xr3:uid="{D86F3A5A-06CD-427E-AF70-172F72FD4C6C}" name="21st CCLC Award Total" dataDxfId="99"/>
    <tableColumn id="3" xr3:uid="{4E026BC7-F070-413D-AB60-E163907994D3}" name="21st CCLC Unspent Funds" dataDxfId="98"/>
    <tableColumn id="4" xr3:uid="{6527567D-4977-4544-839F-5D5DEA09AA3B}" name="Percent of 21st Funds Unspent" dataDxfId="97" dataCellStyle="Percent"/>
    <tableColumn id="5" xr3:uid="{9EB2C3BB-BF83-4DF2-813E-F5DD84CF6D3E}" name="ASES Award Total" dataDxfId="96"/>
    <tableColumn id="6" xr3:uid="{14C2DE50-5D2E-4125-8748-284E0DEA1947}" name="ASES Unspent Funds" dataDxfId="95"/>
    <tableColumn id="7" xr3:uid="{F394ABF9-6D08-46EF-8098-33A975E6049B}" name="Percent of ASES Funds Unspent" dataDxfId="94" dataCellStyle="Percent"/>
    <tableColumn id="8" xr3:uid="{FC2FFC89-EFBF-495E-87BD-DB5FDB6B89DB}" name="ASSETs Award Total" dataDxfId="93" dataCellStyle="Currency"/>
    <tableColumn id="9" xr3:uid="{8FEE00E6-0185-44BB-AA6E-8ED7DA41727A}" name="ASSETs Unspent Funds" dataDxfId="92"/>
    <tableColumn id="10" xr3:uid="{4413E4C7-FBCC-40C8-9FBE-321BD2AAF991}" name="Percent of ASSETs Funds Unspent" dataDxfId="91" dataCellStyle="Percent"/>
    <tableColumn id="11" xr3:uid="{5121C277-B095-4DC0-98D5-CE7B22D89059}" name="Frontier Award Total" dataDxfId="90"/>
    <tableColumn id="12" xr3:uid="{310D308C-ED4B-44FA-9ADD-080FCA5BA8F7}" name="Frontier Unspent Funds" dataDxfId="89"/>
    <tableColumn id="13" xr3:uid="{50B46D69-3A65-498F-8513-B1483071969E}" name="Percent of Frontier Funds Unspent" dataDxfId="88" dataCellStyle="Perc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67AA0C-9742-4967-BEA4-9A0E53C77DB3}" name="Table2" displayName="Table2" ref="A2:M14" totalsRowShown="0" headerRowDxfId="87" dataDxfId="85" headerRowBorderDxfId="86" tableBorderDxfId="84" totalsRowBorderDxfId="83">
  <autoFilter ref="A2:M14" xr:uid="{9667AA0C-9742-4967-BEA4-9A0E53C77DB3}"/>
  <tableColumns count="13">
    <tableColumn id="1" xr3:uid="{384B9E86-E99D-45DB-AB7B-BC3D18BBC900}" name="Regions " dataDxfId="82"/>
    <tableColumn id="2" xr3:uid="{0D9941E0-1358-42E7-A23A-181D1731139A}" name="21st CCLC Award Total" dataDxfId="81"/>
    <tableColumn id="3" xr3:uid="{6791BC90-B59B-44E6-B7D8-EB72EFC7B63C}" name="21st CCLC Unspent Funds" dataDxfId="80"/>
    <tableColumn id="4" xr3:uid="{D1612969-FC52-4113-AE5A-4C7C2856B9DF}" name="Percent of 21st Funds Unspent" dataDxfId="79" dataCellStyle="Percent"/>
    <tableColumn id="5" xr3:uid="{DFCD33FA-E30F-46FD-B6F7-F7C715C7E08D}" name="ASES Award Total" dataDxfId="78"/>
    <tableColumn id="6" xr3:uid="{1D0BCAA3-695E-403E-A93D-F170230AAE01}" name="ASES Unspent Funds" dataDxfId="77"/>
    <tableColumn id="7" xr3:uid="{DBF3516E-B643-4FC3-8CAC-FD9C5DB92875}" name="Percent of ASES Funds Unspent" dataDxfId="76" dataCellStyle="Percent"/>
    <tableColumn id="8" xr3:uid="{DA60408E-EACA-4579-97C7-D86FC90FEC79}" name="ASSETs Award Total" dataDxfId="75"/>
    <tableColumn id="9" xr3:uid="{F1672A38-6D2A-425D-A8B3-B3CA187BB211}" name="ASSETs Unspent Funds" dataDxfId="74"/>
    <tableColumn id="10" xr3:uid="{9002F9FE-2F6D-48AE-8B08-8E96E181C33A}" name="Percent of ASSETs Funds Unspent" dataDxfId="73" dataCellStyle="Percent"/>
    <tableColumn id="11" xr3:uid="{A14D2AE0-D70C-44E3-86D3-93951A0F9954}" name="Frontier Award Total" dataDxfId="72"/>
    <tableColumn id="12" xr3:uid="{D0D533DD-9551-4884-BB8D-7CD44B30CBCB}" name="Frontier Unspent Funds" dataDxfId="71"/>
    <tableColumn id="13" xr3:uid="{8531DD63-DE10-46A1-986D-E7BA3A72E874}" name="Percent of Frontier Funds Unspent" dataDxfId="70" dataCellStyle="Perce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F849D62-AA7A-48F4-BB39-E790333F4389}" name="Table4" displayName="Table4" ref="A2:M14" totalsRowShown="0" headerRowDxfId="69" dataDxfId="67" headerRowBorderDxfId="68" tableBorderDxfId="66" totalsRowBorderDxfId="65">
  <autoFilter ref="A2:M14" xr:uid="{4F849D62-AA7A-48F4-BB39-E790333F4389}"/>
  <tableColumns count="13">
    <tableColumn id="1" xr3:uid="{24EF000C-7D5B-4A76-8AA2-C35F32175D02}" name="Regions " dataDxfId="64"/>
    <tableColumn id="2" xr3:uid="{8459039C-5C36-4131-A6E9-84A9EB9F99F5}" name="21st CCLC Award Total" dataDxfId="63"/>
    <tableColumn id="3" xr3:uid="{A86A41C9-9AEB-4B6A-B561-AC1FCB8785F0}" name="21st CCLC Unspent Funds" dataDxfId="62"/>
    <tableColumn id="4" xr3:uid="{0A670CC7-CCF8-4731-94A9-690E95610DB7}" name="Percent of 21st Funds Unspent" dataDxfId="61" dataCellStyle="Percent"/>
    <tableColumn id="5" xr3:uid="{C76C5164-447E-49FE-B150-A8A72AE42E6E}" name="ASES Award Total" dataDxfId="60"/>
    <tableColumn id="6" xr3:uid="{C7D04D6E-8E27-4539-98B4-6FEFC5552D1C}" name="ASES Unspent Funds" dataDxfId="59"/>
    <tableColumn id="7" xr3:uid="{6D16B69C-4ACE-4752-AFC6-BE4180C8A574}" name="Percent of ASES Funds Unspent" dataDxfId="58" dataCellStyle="Percent"/>
    <tableColumn id="8" xr3:uid="{213087E1-C4F2-4531-8473-E953FE38C151}" name="ASSETs Award Total" dataDxfId="57"/>
    <tableColumn id="9" xr3:uid="{A55CA139-98B5-412B-AB8E-334FFE8411C1}" name="ASSETs Unspent Funds" dataDxfId="56"/>
    <tableColumn id="10" xr3:uid="{F5C40D3E-DF47-472C-B133-DFFAFE256FC3}" name="Percent of ASSETs Funds Unspent" dataDxfId="55" dataCellStyle="Percent"/>
    <tableColumn id="11" xr3:uid="{98ACD67D-271C-4016-BE48-E41EB651BE30}" name="Frontier Award Total" dataDxfId="54"/>
    <tableColumn id="12" xr3:uid="{8FAA7E00-A8F8-41A4-821D-73FF3457B857}" name="Frontier Unspent Funds" dataDxfId="53"/>
    <tableColumn id="13" xr3:uid="{C10D0E36-E739-4D44-97DA-7DCC2712CC15}" name="Percent of Frontier Funds Unspent" dataDxfId="52" dataCellStyle="Percent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69D36A5-4CD3-4313-A033-BB541C024B61}" name="Table13" displayName="Table13" ref="A2:M13" totalsRowShown="0" headerRowDxfId="51" dataDxfId="50" tableBorderDxfId="49" dataCellStyle="Percent">
  <autoFilter ref="A2:M13" xr:uid="{18B48ADD-82E0-42A9-9F75-89D1A66214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32E562C8-4661-4055-B638-3438E56EF55F}" name="Region" dataDxfId="48"/>
    <tableColumn id="2" xr3:uid="{02E1832F-7B9E-4C4F-967C-26E44BC44987}" name="21st CCLC Award Total" dataDxfId="47" dataCellStyle="Currency"/>
    <tableColumn id="7" xr3:uid="{71A49926-31AC-423D-89DA-6486BFD5E9F8}" name="21st CCLC Unspent Funds" dataDxfId="46" dataCellStyle="Currency">
      <calculatedColumnFormula>#REF!</calculatedColumnFormula>
    </tableColumn>
    <tableColumn id="18" xr3:uid="{175EACCF-BD57-4800-89B9-117E59DD017F}" name="Percent of 21st Funds Unspent" dataDxfId="45" dataCellStyle="Currency"/>
    <tableColumn id="3" xr3:uid="{EAD9E3A5-D946-4CE3-802D-C05F80880287}" name="ASES Award Total" dataDxfId="44"/>
    <tableColumn id="19" xr3:uid="{7A3438A3-1E15-4A2E-85F9-8EBE206C89B8}" name="ASES Unspent Funds" dataDxfId="43"/>
    <tableColumn id="20" xr3:uid="{5BBFD1A6-B7AF-4115-8B5B-C60232E162E1}" name="Percent of ASES Funds Unspent" dataDxfId="42"/>
    <tableColumn id="4" xr3:uid="{A0FBD063-7417-43FB-8380-5A4E0847FE04}" name="ASSETs Award Total" dataDxfId="41"/>
    <tableColumn id="21" xr3:uid="{348F3EF6-2551-44A7-8863-7542F1F94EAA}" name="ASSETs Unspent Funds" dataDxfId="40"/>
    <tableColumn id="22" xr3:uid="{3D030E97-8570-4C54-8868-3D59E7E26594}" name="Percent of ASSETs Funds Unspent" dataDxfId="39" dataCellStyle="Percent"/>
    <tableColumn id="6" xr3:uid="{9260AA4B-84B5-45BD-848B-6A4F0D8ABE0D}" name="Frontier Award Total" dataDxfId="38" dataCellStyle="Currency"/>
    <tableColumn id="16" xr3:uid="{64D81C4F-19AA-43ED-A6AB-478559F7EE62}" name="Frontier Unspent Funds" dataDxfId="37"/>
    <tableColumn id="17" xr3:uid="{A38B6A01-B9A7-4705-9EEB-062B2EDCEA0D}" name="Perent of Frontier Funds Unspent" dataDxfId="36" dataCellStyle="Percent"/>
  </tableColumns>
  <tableStyleInfo name="TableStyleMedium2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276D42E-CCBA-44C0-84C7-8890765E0190}" name="Table5" displayName="Table5" ref="A2:M14" totalsRowShown="0" headerRowDxfId="35" dataDxfId="33" headerRowBorderDxfId="34" tableBorderDxfId="32" totalsRowBorderDxfId="31">
  <autoFilter ref="A2:M14" xr:uid="{2276D42E-CCBA-44C0-84C7-8890765E0190}"/>
  <tableColumns count="13">
    <tableColumn id="1" xr3:uid="{F51033EB-AEE6-4AF1-BF9E-5435D56254AE}" name="Regions" dataDxfId="30"/>
    <tableColumn id="2" xr3:uid="{E484475E-CF50-45A6-8D42-32C23940A9CF}" name="21st CCLC Total Awards" dataDxfId="29"/>
    <tableColumn id="3" xr3:uid="{9DDC0A16-7103-4399-8C1F-F19A54D3C889}" name="21st CCLC Unspent Funds" dataDxfId="28"/>
    <tableColumn id="4" xr3:uid="{86104A7F-85AB-4DDE-8976-11A8AF5F68E8}" name="Percent of 21st Funds Unspent" dataDxfId="27" dataCellStyle="Percent"/>
    <tableColumn id="5" xr3:uid="{71817DAC-D08E-4C3E-ABCF-A8DB3B6130AB}" name="ASES Total Awards" dataDxfId="26"/>
    <tableColumn id="6" xr3:uid="{2E8F3E1F-E467-49A2-A34E-40577763B4BE}" name="ASES Unspent Funds" dataDxfId="25"/>
    <tableColumn id="7" xr3:uid="{09701504-10D4-4634-83F0-1A7B795BC05E}" name="Percent of ASES Funds Unspent" dataDxfId="24" dataCellStyle="Percent"/>
    <tableColumn id="8" xr3:uid="{550D9DC4-FC59-4F46-8629-DC0C1AB79B50}" name="ASSETs Total Awards" dataDxfId="23"/>
    <tableColumn id="9" xr3:uid="{BE7AD78E-E957-492C-85CA-2AC833647FFC}" name="ASSETs Unspent Funds" dataDxfId="22"/>
    <tableColumn id="10" xr3:uid="{EF93DBF2-20A7-4CCE-AABA-68D594E6F711}" name="Percent of ASSETs Funds Unspent" dataDxfId="21" dataCellStyle="Percent"/>
    <tableColumn id="11" xr3:uid="{7E33209D-D7A0-433A-B93F-6C9A728D60CF}" name="Frontier Total Awards" dataDxfId="20"/>
    <tableColumn id="12" xr3:uid="{DDD9E6AF-E7CD-4B02-9BC2-0349B981B03A}" name="Frontier Unspent Funds" dataDxfId="19"/>
    <tableColumn id="13" xr3:uid="{4938C9BC-FB55-44E9-88E5-D7A5C58E0E11}" name="Percent of Frontier Funds Unspent" dataDxfId="18" dataCellStyle="Percent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0218C1B-C4D8-41BF-965F-85BC1CB683C6}" name="Table6" displayName="Table6" ref="A2:M14" totalsRowShown="0" headerRowDxfId="17" dataDxfId="15" headerRowBorderDxfId="16" tableBorderDxfId="14" totalsRowBorderDxfId="13">
  <autoFilter ref="A2:M14" xr:uid="{B0218C1B-C4D8-41BF-965F-85BC1CB683C6}"/>
  <tableColumns count="13">
    <tableColumn id="1" xr3:uid="{93FE208A-F3A2-43CF-B336-0DD6623B19EB}" name="Regions" dataDxfId="12"/>
    <tableColumn id="2" xr3:uid="{80961F69-397E-405B-A81B-41257E78C24E}" name="21st CCLC Total Awards" dataDxfId="11"/>
    <tableColumn id="3" xr3:uid="{1B61F91E-D365-43D4-B0FD-57AF064CD2B0}" name="21st CCLC Unspent Funds" dataDxfId="10"/>
    <tableColumn id="4" xr3:uid="{02723CD6-B33D-4F67-B81B-98E1DE1797A6}" name="Percent of 21st Funds Unspent" dataDxfId="9" dataCellStyle="Percent"/>
    <tableColumn id="5" xr3:uid="{B149CEE2-C7B4-4BE6-BC20-F2D3EC3ED80B}" name="ASES Total Awards" dataDxfId="8"/>
    <tableColumn id="6" xr3:uid="{D10B0965-9360-47BD-ADF4-E01B047492BC}" name="ASES Unspent Funds" dataDxfId="7"/>
    <tableColumn id="7" xr3:uid="{1CF7DA9A-FA0C-4836-9295-A7361C9CF21E}" name="Percent of ASES Funds Unspent" dataDxfId="6" dataCellStyle="Percent"/>
    <tableColumn id="8" xr3:uid="{89653BA1-1291-403F-ADB2-FC04ECCF01EE}" name="ASSETs Total Awards" dataDxfId="5"/>
    <tableColumn id="9" xr3:uid="{D364CC93-0C7C-4A57-B1A7-D67AAD28FDAA}" name="ASSETs Unspent Funds" dataDxfId="4"/>
    <tableColumn id="10" xr3:uid="{536D357B-B4FD-4413-8F16-7A534CFDD1F8}" name="Percent of ASSETs Funds Unspent" dataDxfId="3" dataCellStyle="Percent"/>
    <tableColumn id="11" xr3:uid="{FD810778-19FE-4776-8738-8E683D650A50}" name="Frontier Total Awards" dataDxfId="2"/>
    <tableColumn id="12" xr3:uid="{7B0C105B-8915-49C7-BF70-83A798F42164}" name="Frontier Unspent Funds" dataDxfId="1"/>
    <tableColumn id="13" xr3:uid="{B26A3BA8-8CF1-4A96-8F75-1746F4BF901B}" name="Percent of Frontier Funds Unspent" dataDxfId="0" dataCellStyle="Percent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353AA-E41C-4955-A903-E088FC88AFFD}">
  <dimension ref="A1:H4"/>
  <sheetViews>
    <sheetView tabSelected="1" workbookViewId="0">
      <selection sqref="A1:H1"/>
    </sheetView>
  </sheetViews>
  <sheetFormatPr defaultRowHeight="14.5" x14ac:dyDescent="0.35"/>
  <cols>
    <col min="1" max="1" width="35.7265625" bestFit="1" customWidth="1"/>
  </cols>
  <sheetData>
    <row r="1" spans="1:8" ht="19" x14ac:dyDescent="0.4">
      <c r="A1" s="88" t="s">
        <v>33</v>
      </c>
      <c r="B1" s="89"/>
      <c r="C1" s="89"/>
      <c r="D1" s="89"/>
      <c r="E1" s="89"/>
      <c r="F1" s="89"/>
      <c r="G1" s="89"/>
      <c r="H1" s="89"/>
    </row>
    <row r="2" spans="1:8" ht="15.5" x14ac:dyDescent="0.35">
      <c r="A2" s="87" t="s">
        <v>34</v>
      </c>
      <c r="B2" s="16"/>
      <c r="C2" s="16"/>
      <c r="D2" s="16"/>
      <c r="E2" s="16"/>
      <c r="F2" s="16"/>
      <c r="G2" s="16"/>
      <c r="H2" s="16"/>
    </row>
    <row r="3" spans="1:8" ht="15.5" x14ac:dyDescent="0.35">
      <c r="A3" s="87" t="s">
        <v>35</v>
      </c>
      <c r="B3" s="16"/>
      <c r="C3" s="16"/>
      <c r="D3" s="16"/>
      <c r="E3" s="16"/>
      <c r="F3" s="16"/>
      <c r="G3" s="16"/>
      <c r="H3" s="16"/>
    </row>
    <row r="4" spans="1:8" ht="15.5" x14ac:dyDescent="0.35">
      <c r="A4" s="87" t="s">
        <v>36</v>
      </c>
      <c r="B4" s="16"/>
      <c r="C4" s="16"/>
      <c r="D4" s="16"/>
      <c r="E4" s="16"/>
      <c r="F4" s="16"/>
      <c r="G4" s="16"/>
      <c r="H4" s="16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D1A1-61F8-4E73-BA3E-F12DC5D94ED0}">
  <dimension ref="A1:M14"/>
  <sheetViews>
    <sheetView workbookViewId="0">
      <pane ySplit="2" topLeftCell="A3" activePane="bottomLeft" state="frozen"/>
      <selection activeCell="C1" sqref="C1"/>
      <selection pane="bottomLeft" sqref="A1:D1"/>
    </sheetView>
  </sheetViews>
  <sheetFormatPr defaultRowHeight="14.5" x14ac:dyDescent="0.35"/>
  <cols>
    <col min="1" max="1" width="11.453125" customWidth="1"/>
    <col min="2" max="2" width="27" customWidth="1"/>
    <col min="3" max="3" width="30" customWidth="1"/>
    <col min="4" max="4" width="36" customWidth="1"/>
    <col min="5" max="5" width="21.81640625" customWidth="1"/>
    <col min="6" max="6" width="24.81640625" customWidth="1"/>
    <col min="7" max="7" width="36.54296875" customWidth="1"/>
    <col min="8" max="8" width="24.1796875" style="1" customWidth="1"/>
    <col min="9" max="9" width="27.1796875" customWidth="1"/>
    <col min="10" max="10" width="38.90625" style="4" customWidth="1"/>
    <col min="11" max="11" width="25.36328125" customWidth="1"/>
    <col min="12" max="12" width="28.36328125" customWidth="1"/>
    <col min="13" max="13" width="40.08984375" customWidth="1"/>
  </cols>
  <sheetData>
    <row r="1" spans="1:13" ht="19.5" thickBot="1" x14ac:dyDescent="0.45">
      <c r="A1" s="90" t="s">
        <v>37</v>
      </c>
      <c r="B1" s="90"/>
      <c r="C1" s="90"/>
      <c r="D1" s="90"/>
      <c r="E1" s="16"/>
      <c r="F1" s="16"/>
      <c r="G1" s="16"/>
      <c r="H1" s="17"/>
      <c r="I1" s="16"/>
      <c r="J1" s="18"/>
      <c r="K1" s="16"/>
      <c r="L1" s="16"/>
      <c r="M1" s="16"/>
    </row>
    <row r="2" spans="1:13" s="6" customFormat="1" ht="59.15" customHeight="1" thickTop="1" x14ac:dyDescent="0.45">
      <c r="A2" s="19" t="s">
        <v>13</v>
      </c>
      <c r="B2" s="20" t="s">
        <v>18</v>
      </c>
      <c r="C2" s="20" t="s">
        <v>17</v>
      </c>
      <c r="D2" s="21" t="s">
        <v>16</v>
      </c>
      <c r="E2" s="22" t="s">
        <v>19</v>
      </c>
      <c r="F2" s="22" t="s">
        <v>14</v>
      </c>
      <c r="G2" s="23" t="s">
        <v>21</v>
      </c>
      <c r="H2" s="39" t="s">
        <v>20</v>
      </c>
      <c r="I2" s="39" t="s">
        <v>15</v>
      </c>
      <c r="J2" s="39" t="s">
        <v>22</v>
      </c>
      <c r="K2" s="24" t="s">
        <v>24</v>
      </c>
      <c r="L2" s="24" t="s">
        <v>26</v>
      </c>
      <c r="M2" s="25" t="s">
        <v>23</v>
      </c>
    </row>
    <row r="3" spans="1:13" ht="29.15" customHeight="1" x14ac:dyDescent="0.35">
      <c r="A3" s="26" t="s">
        <v>4</v>
      </c>
      <c r="B3" s="27">
        <v>1106882</v>
      </c>
      <c r="C3" s="27">
        <v>39717.89</v>
      </c>
      <c r="D3" s="28">
        <v>3.5882677647662529E-2</v>
      </c>
      <c r="E3" s="27">
        <v>11216200.060000001</v>
      </c>
      <c r="F3" s="27">
        <v>118072.27000000011</v>
      </c>
      <c r="G3" s="28">
        <v>1.0526940440468579E-2</v>
      </c>
      <c r="H3" s="29">
        <v>141910</v>
      </c>
      <c r="I3" s="27">
        <v>9.9999999983992893E-3</v>
      </c>
      <c r="J3" s="28">
        <v>7.0467197508274883E-8</v>
      </c>
      <c r="K3" s="30">
        <v>104421</v>
      </c>
      <c r="L3" s="30">
        <v>30331.53</v>
      </c>
      <c r="M3" s="31">
        <f>L3/K3</f>
        <v>0.2904734679805786</v>
      </c>
    </row>
    <row r="4" spans="1:13" ht="27" customHeight="1" x14ac:dyDescent="0.35">
      <c r="A4" s="26" t="s">
        <v>3</v>
      </c>
      <c r="B4" s="27">
        <v>694250</v>
      </c>
      <c r="C4" s="27">
        <v>4.0000000008149073E-2</v>
      </c>
      <c r="D4" s="28">
        <v>5.7616132528842738E-8</v>
      </c>
      <c r="E4" s="27">
        <v>14350875.820000002</v>
      </c>
      <c r="F4" s="27">
        <v>73551.170000000391</v>
      </c>
      <c r="G4" s="28">
        <v>5.1252042678465864E-3</v>
      </c>
      <c r="H4" s="29">
        <v>1466502.23</v>
      </c>
      <c r="I4" s="27">
        <v>2298.0500000000011</v>
      </c>
      <c r="J4" s="28">
        <v>1.567027961491747E-3</v>
      </c>
      <c r="K4" s="30">
        <v>565000</v>
      </c>
      <c r="L4" s="30">
        <v>251296.89</v>
      </c>
      <c r="M4" s="31">
        <f t="shared" ref="M4:M13" si="0">L4/K4</f>
        <v>0.44477325663716816</v>
      </c>
    </row>
    <row r="5" spans="1:13" ht="27" customHeight="1" x14ac:dyDescent="0.35">
      <c r="A5" s="26" t="s">
        <v>2</v>
      </c>
      <c r="B5" s="27">
        <v>3241564.99</v>
      </c>
      <c r="C5" s="27">
        <v>172391.77000000005</v>
      </c>
      <c r="D5" s="28">
        <v>5.3181648534524686E-2</v>
      </c>
      <c r="E5" s="27">
        <v>30850919.029999997</v>
      </c>
      <c r="F5" s="27">
        <v>289016.15999999992</v>
      </c>
      <c r="G5" s="28">
        <v>9.3681539833207345E-3</v>
      </c>
      <c r="H5" s="29">
        <v>2335695.15</v>
      </c>
      <c r="I5" s="27">
        <v>244377.43000000008</v>
      </c>
      <c r="J5" s="28">
        <v>0.10462727980575723</v>
      </c>
      <c r="K5" s="32">
        <v>15000</v>
      </c>
      <c r="L5" s="30">
        <v>8700.69</v>
      </c>
      <c r="M5" s="31">
        <f t="shared" si="0"/>
        <v>0.58004600000000006</v>
      </c>
    </row>
    <row r="6" spans="1:13" ht="27" customHeight="1" x14ac:dyDescent="0.35">
      <c r="A6" s="26" t="s">
        <v>1</v>
      </c>
      <c r="B6" s="27">
        <v>11342114.83</v>
      </c>
      <c r="C6" s="27">
        <v>66551.679999999877</v>
      </c>
      <c r="D6" s="28">
        <v>5.8676605727857791E-3</v>
      </c>
      <c r="E6" s="27">
        <v>57481488.160000011</v>
      </c>
      <c r="F6" s="27">
        <v>287286.44999999786</v>
      </c>
      <c r="G6" s="28">
        <v>4.9978951345228673E-3</v>
      </c>
      <c r="H6" s="29">
        <v>7704077.9299999997</v>
      </c>
      <c r="I6" s="27">
        <v>72024.379999999903</v>
      </c>
      <c r="J6" s="28">
        <v>9.3488644136807044E-3</v>
      </c>
      <c r="K6" s="32">
        <v>0</v>
      </c>
      <c r="L6" s="32">
        <v>0</v>
      </c>
      <c r="M6" s="31">
        <v>0</v>
      </c>
    </row>
    <row r="7" spans="1:13" ht="27" customHeight="1" x14ac:dyDescent="0.35">
      <c r="A7" s="26" t="s">
        <v>10</v>
      </c>
      <c r="B7" s="27">
        <v>5555810.9399999995</v>
      </c>
      <c r="C7" s="27">
        <v>115060.02000000003</v>
      </c>
      <c r="D7" s="28">
        <v>2.070985158469054E-2</v>
      </c>
      <c r="E7" s="27">
        <v>29947292.920000006</v>
      </c>
      <c r="F7" s="27">
        <v>503143.11999999965</v>
      </c>
      <c r="G7" s="28">
        <v>1.6800954975933081E-2</v>
      </c>
      <c r="H7" s="29">
        <v>1590000</v>
      </c>
      <c r="I7" s="27">
        <v>53520.159999999974</v>
      </c>
      <c r="J7" s="28">
        <v>3.3660477987421368E-2</v>
      </c>
      <c r="K7" s="32">
        <v>0</v>
      </c>
      <c r="L7" s="32">
        <v>0</v>
      </c>
      <c r="M7" s="31">
        <v>0</v>
      </c>
    </row>
    <row r="8" spans="1:13" ht="27" customHeight="1" x14ac:dyDescent="0.35">
      <c r="A8" s="26" t="s">
        <v>11</v>
      </c>
      <c r="B8" s="27">
        <v>651986.28</v>
      </c>
      <c r="C8" s="27">
        <v>118125</v>
      </c>
      <c r="D8" s="28">
        <v>0.18117712538368139</v>
      </c>
      <c r="E8" s="27">
        <v>26929180.93</v>
      </c>
      <c r="F8" s="27">
        <v>50144.169999999693</v>
      </c>
      <c r="G8" s="28">
        <v>1.8620755726044911E-3</v>
      </c>
      <c r="H8" s="29">
        <v>0</v>
      </c>
      <c r="I8" s="27">
        <v>0</v>
      </c>
      <c r="J8" s="28">
        <v>0</v>
      </c>
      <c r="K8" s="32">
        <v>15000</v>
      </c>
      <c r="L8" s="32">
        <v>0</v>
      </c>
      <c r="M8" s="31">
        <f t="shared" si="0"/>
        <v>0</v>
      </c>
    </row>
    <row r="9" spans="1:13" ht="27" customHeight="1" x14ac:dyDescent="0.35">
      <c r="A9" s="26" t="s">
        <v>5</v>
      </c>
      <c r="B9" s="27">
        <v>11593496.120000001</v>
      </c>
      <c r="C9" s="27">
        <v>937377.2</v>
      </c>
      <c r="D9" s="28">
        <v>8.0853712314003845E-2</v>
      </c>
      <c r="E9" s="27">
        <v>57349796.480000004</v>
      </c>
      <c r="F9" s="27">
        <v>2162072.5299999998</v>
      </c>
      <c r="G9" s="28">
        <v>3.7699741981717313E-2</v>
      </c>
      <c r="H9" s="29">
        <v>8968306.2400000002</v>
      </c>
      <c r="I9" s="27">
        <v>652108.02000000014</v>
      </c>
      <c r="J9" s="28">
        <v>7.2712505856624282E-2</v>
      </c>
      <c r="K9" s="30">
        <v>30000</v>
      </c>
      <c r="L9" s="30">
        <v>1069.1099999999999</v>
      </c>
      <c r="M9" s="31">
        <f t="shared" si="0"/>
        <v>3.5636999999999995E-2</v>
      </c>
    </row>
    <row r="10" spans="1:13" ht="27" customHeight="1" x14ac:dyDescent="0.35">
      <c r="A10" s="26" t="s">
        <v>7</v>
      </c>
      <c r="B10" s="27">
        <v>1213163.3500000001</v>
      </c>
      <c r="C10" s="27">
        <v>174256.88000000003</v>
      </c>
      <c r="D10" s="28">
        <v>0.14363843088401906</v>
      </c>
      <c r="E10" s="27">
        <v>32847081.980000004</v>
      </c>
      <c r="F10" s="27">
        <v>540901.71000000066</v>
      </c>
      <c r="G10" s="28">
        <v>1.6467268244081651E-2</v>
      </c>
      <c r="H10" s="29">
        <v>989231</v>
      </c>
      <c r="I10" s="27">
        <v>114207.67000000001</v>
      </c>
      <c r="J10" s="28">
        <v>0.11545096140335272</v>
      </c>
      <c r="K10" s="30">
        <v>75000</v>
      </c>
      <c r="L10" s="30">
        <v>15027.72</v>
      </c>
      <c r="M10" s="31">
        <f t="shared" si="0"/>
        <v>0.20036959999999998</v>
      </c>
    </row>
    <row r="11" spans="1:13" ht="27" customHeight="1" x14ac:dyDescent="0.35">
      <c r="A11" s="26" t="s">
        <v>6</v>
      </c>
      <c r="B11" s="27">
        <v>1678301.38</v>
      </c>
      <c r="C11" s="27">
        <v>665243.78</v>
      </c>
      <c r="D11" s="28">
        <v>0.39637921289202543</v>
      </c>
      <c r="E11" s="27">
        <v>87129024.00999999</v>
      </c>
      <c r="F11" s="27">
        <v>3027143.429999995</v>
      </c>
      <c r="G11" s="28">
        <v>3.4743226661790257E-2</v>
      </c>
      <c r="H11" s="29">
        <v>16201623.719999999</v>
      </c>
      <c r="I11" s="27">
        <v>1646012.2200000004</v>
      </c>
      <c r="J11" s="28">
        <v>0.10159550971228214</v>
      </c>
      <c r="K11" s="30">
        <v>90000</v>
      </c>
      <c r="L11" s="30">
        <v>1200</v>
      </c>
      <c r="M11" s="31">
        <f t="shared" si="0"/>
        <v>1.3333333333333334E-2</v>
      </c>
    </row>
    <row r="12" spans="1:13" ht="27" customHeight="1" x14ac:dyDescent="0.35">
      <c r="A12" s="26" t="s">
        <v>9</v>
      </c>
      <c r="B12" s="27">
        <v>3381401.48</v>
      </c>
      <c r="C12" s="27">
        <v>87271.709999999948</v>
      </c>
      <c r="D12" s="28">
        <v>2.5809330987812767E-2</v>
      </c>
      <c r="E12" s="27">
        <v>65255487.740000017</v>
      </c>
      <c r="F12" s="27">
        <v>663439.03000000061</v>
      </c>
      <c r="G12" s="28">
        <v>1.0166792908565278E-2</v>
      </c>
      <c r="H12" s="29">
        <v>2715000</v>
      </c>
      <c r="I12" s="27">
        <v>1113.9099999999744</v>
      </c>
      <c r="J12" s="28">
        <v>4.1027992633516552E-4</v>
      </c>
      <c r="K12" s="30">
        <v>30000</v>
      </c>
      <c r="L12" s="32">
        <v>0</v>
      </c>
      <c r="M12" s="31">
        <f t="shared" si="0"/>
        <v>0</v>
      </c>
    </row>
    <row r="13" spans="1:13" ht="15.5" x14ac:dyDescent="0.35">
      <c r="A13" s="26" t="s">
        <v>8</v>
      </c>
      <c r="B13" s="27">
        <v>16562572.690000001</v>
      </c>
      <c r="C13" s="27">
        <v>503570.75999999972</v>
      </c>
      <c r="D13" s="28">
        <v>3.0404138863284268E-2</v>
      </c>
      <c r="E13" s="27">
        <v>175247786.37999994</v>
      </c>
      <c r="F13" s="27">
        <v>1445255.7999999982</v>
      </c>
      <c r="G13" s="28">
        <v>8.2469275638447515E-3</v>
      </c>
      <c r="H13" s="29">
        <v>30138179.339999996</v>
      </c>
      <c r="I13" s="27">
        <v>639346.48000000021</v>
      </c>
      <c r="J13" s="28">
        <v>2.1213838858256669E-2</v>
      </c>
      <c r="K13" s="30">
        <v>15000</v>
      </c>
      <c r="L13" s="32">
        <v>0</v>
      </c>
      <c r="M13" s="31">
        <f t="shared" si="0"/>
        <v>0</v>
      </c>
    </row>
    <row r="14" spans="1:13" s="5" customFormat="1" ht="15.5" x14ac:dyDescent="0.35">
      <c r="A14" s="33" t="s">
        <v>12</v>
      </c>
      <c r="B14" s="34">
        <v>57021544.060000002</v>
      </c>
      <c r="C14" s="34">
        <v>2879566.7299999995</v>
      </c>
      <c r="D14" s="35" t="s">
        <v>32</v>
      </c>
      <c r="E14" s="34">
        <v>588605133.50999999</v>
      </c>
      <c r="F14" s="34">
        <v>9160025.8399999924</v>
      </c>
      <c r="G14" s="35" t="s">
        <v>32</v>
      </c>
      <c r="H14" s="36">
        <v>72250525.609999999</v>
      </c>
      <c r="I14" s="34">
        <v>3425008.330000001</v>
      </c>
      <c r="J14" s="35" t="s">
        <v>32</v>
      </c>
      <c r="K14" s="37">
        <f>SUM(K3:K13)</f>
        <v>939421</v>
      </c>
      <c r="L14" s="37">
        <f>SUM(L3:L13)</f>
        <v>307625.94</v>
      </c>
      <c r="M14" s="38" t="s">
        <v>32</v>
      </c>
    </row>
  </sheetData>
  <sortState xmlns:xlrd2="http://schemas.microsoft.com/office/spreadsheetml/2017/richdata2" ref="A3:AI16">
    <sortCondition ref="A3:A16"/>
  </sortState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8076A-E956-4649-9104-88FACACE7FC1}">
  <dimension ref="A1:M14"/>
  <sheetViews>
    <sheetView workbookViewId="0">
      <selection sqref="A1:D1"/>
    </sheetView>
  </sheetViews>
  <sheetFormatPr defaultRowHeight="14.5" x14ac:dyDescent="0.35"/>
  <cols>
    <col min="1" max="1" width="12" customWidth="1"/>
    <col min="2" max="2" width="27" style="2" customWidth="1"/>
    <col min="3" max="3" width="30" customWidth="1"/>
    <col min="4" max="4" width="36" style="7" customWidth="1"/>
    <col min="5" max="5" width="21.81640625" customWidth="1"/>
    <col min="6" max="6" width="24.81640625" customWidth="1"/>
    <col min="7" max="7" width="36.54296875" style="7" customWidth="1"/>
    <col min="8" max="8" width="24.1796875" customWidth="1"/>
    <col min="9" max="9" width="27.1796875" customWidth="1"/>
    <col min="10" max="10" width="38.90625" customWidth="1"/>
    <col min="11" max="11" width="25.36328125" customWidth="1"/>
    <col min="12" max="12" width="28.36328125" customWidth="1"/>
    <col min="13" max="13" width="40.08984375" style="7" customWidth="1"/>
  </cols>
  <sheetData>
    <row r="1" spans="1:13" ht="19.5" thickBot="1" x14ac:dyDescent="0.45">
      <c r="A1" s="90" t="s">
        <v>38</v>
      </c>
      <c r="B1" s="90"/>
      <c r="C1" s="90"/>
      <c r="D1" s="90"/>
      <c r="E1" s="16"/>
      <c r="F1" s="16"/>
      <c r="G1" s="40"/>
      <c r="H1" s="16"/>
      <c r="I1" s="16"/>
      <c r="J1" s="16"/>
      <c r="K1" s="16"/>
      <c r="L1" s="16"/>
      <c r="M1" s="40"/>
    </row>
    <row r="2" spans="1:13" s="8" customFormat="1" ht="36.5" thickTop="1" x14ac:dyDescent="0.35">
      <c r="A2" s="41" t="s">
        <v>25</v>
      </c>
      <c r="B2" s="42" t="s">
        <v>18</v>
      </c>
      <c r="C2" s="42" t="s">
        <v>17</v>
      </c>
      <c r="D2" s="21" t="s">
        <v>16</v>
      </c>
      <c r="E2" s="22" t="s">
        <v>19</v>
      </c>
      <c r="F2" s="22" t="s">
        <v>14</v>
      </c>
      <c r="G2" s="23" t="s">
        <v>21</v>
      </c>
      <c r="H2" s="39" t="s">
        <v>20</v>
      </c>
      <c r="I2" s="39" t="s">
        <v>15</v>
      </c>
      <c r="J2" s="39" t="s">
        <v>22</v>
      </c>
      <c r="K2" s="43" t="s">
        <v>24</v>
      </c>
      <c r="L2" s="24" t="s">
        <v>26</v>
      </c>
      <c r="M2" s="25" t="s">
        <v>23</v>
      </c>
    </row>
    <row r="3" spans="1:13" ht="28" customHeight="1" x14ac:dyDescent="0.35">
      <c r="A3" s="48" t="s">
        <v>4</v>
      </c>
      <c r="B3" s="27">
        <v>1444337</v>
      </c>
      <c r="C3" s="49">
        <v>0</v>
      </c>
      <c r="D3" s="28">
        <v>0</v>
      </c>
      <c r="E3" s="27">
        <v>11185562.25</v>
      </c>
      <c r="F3" s="27">
        <v>113582.55000000009</v>
      </c>
      <c r="G3" s="28">
        <v>1.0154388975842506E-2</v>
      </c>
      <c r="H3" s="27">
        <v>154800</v>
      </c>
      <c r="I3" s="27">
        <v>0</v>
      </c>
      <c r="J3" s="50">
        <v>0</v>
      </c>
      <c r="K3" s="51">
        <v>104421</v>
      </c>
      <c r="L3" s="27">
        <v>24914.23</v>
      </c>
      <c r="M3" s="31">
        <v>0.23859405675103668</v>
      </c>
    </row>
    <row r="4" spans="1:13" ht="28" customHeight="1" x14ac:dyDescent="0.35">
      <c r="A4" s="48" t="s">
        <v>3</v>
      </c>
      <c r="B4" s="27">
        <v>687500</v>
      </c>
      <c r="C4" s="49">
        <v>0</v>
      </c>
      <c r="D4" s="28">
        <v>0</v>
      </c>
      <c r="E4" s="27">
        <v>14085664.66</v>
      </c>
      <c r="F4" s="27">
        <v>47655.339999999749</v>
      </c>
      <c r="G4" s="28">
        <v>3.383251067685133E-3</v>
      </c>
      <c r="H4" s="27">
        <v>1504084.95</v>
      </c>
      <c r="I4" s="27">
        <v>5729.7400000000034</v>
      </c>
      <c r="J4" s="50">
        <v>3.8094523849866351E-3</v>
      </c>
      <c r="K4" s="51">
        <v>520000</v>
      </c>
      <c r="L4" s="27">
        <v>175637.33000000002</v>
      </c>
      <c r="M4" s="31">
        <v>0.33776409615384617</v>
      </c>
    </row>
    <row r="5" spans="1:13" ht="28" customHeight="1" x14ac:dyDescent="0.35">
      <c r="A5" s="48" t="s">
        <v>2</v>
      </c>
      <c r="B5" s="27">
        <v>2617911</v>
      </c>
      <c r="C5" s="49">
        <v>28275.979999999989</v>
      </c>
      <c r="D5" s="28">
        <v>1.0800970697628753E-2</v>
      </c>
      <c r="E5" s="27">
        <v>30720473.749999996</v>
      </c>
      <c r="F5" s="27">
        <v>159870.66999999993</v>
      </c>
      <c r="G5" s="28">
        <v>5.2040431179873961E-3</v>
      </c>
      <c r="H5" s="27">
        <v>3128276.02</v>
      </c>
      <c r="I5" s="27">
        <v>49078.520000000004</v>
      </c>
      <c r="J5" s="50">
        <v>1.5688679543053877E-2</v>
      </c>
      <c r="K5" s="51">
        <v>15000</v>
      </c>
      <c r="L5" s="27">
        <v>13993.05</v>
      </c>
      <c r="M5" s="31">
        <v>0.93286999999999998</v>
      </c>
    </row>
    <row r="6" spans="1:13" ht="28" customHeight="1" x14ac:dyDescent="0.35">
      <c r="A6" s="48" t="s">
        <v>1</v>
      </c>
      <c r="B6" s="27">
        <v>9572486.7200000007</v>
      </c>
      <c r="C6" s="49">
        <v>76887.740000000136</v>
      </c>
      <c r="D6" s="28">
        <v>8.0321594846777845E-3</v>
      </c>
      <c r="E6" s="27">
        <v>57474370.890000008</v>
      </c>
      <c r="F6" s="27">
        <v>427958.59000000171</v>
      </c>
      <c r="G6" s="28">
        <v>7.4460769795822576E-3</v>
      </c>
      <c r="H6" s="27">
        <v>6528262.2400000002</v>
      </c>
      <c r="I6" s="27">
        <v>70749.070000000036</v>
      </c>
      <c r="J6" s="50">
        <v>1.0837351104939687E-2</v>
      </c>
      <c r="K6" s="51">
        <v>0</v>
      </c>
      <c r="L6" s="27">
        <v>0</v>
      </c>
      <c r="M6" s="31">
        <v>0</v>
      </c>
    </row>
    <row r="7" spans="1:13" ht="28" customHeight="1" x14ac:dyDescent="0.35">
      <c r="A7" s="48" t="s">
        <v>10</v>
      </c>
      <c r="B7" s="27">
        <v>5448850.8599999994</v>
      </c>
      <c r="C7" s="49">
        <v>7380.1600000000035</v>
      </c>
      <c r="D7" s="28">
        <v>1.3544433844166555E-3</v>
      </c>
      <c r="E7" s="27">
        <v>30296124.840000004</v>
      </c>
      <c r="F7" s="27">
        <v>199976.54999999973</v>
      </c>
      <c r="G7" s="28">
        <v>6.6007303262749463E-3</v>
      </c>
      <c r="H7" s="27">
        <v>1825000</v>
      </c>
      <c r="I7" s="27">
        <v>75409.820000000065</v>
      </c>
      <c r="J7" s="50">
        <v>4.1320449315068529E-2</v>
      </c>
      <c r="K7" s="51">
        <v>0</v>
      </c>
      <c r="L7" s="27">
        <v>0</v>
      </c>
      <c r="M7" s="31">
        <v>0</v>
      </c>
    </row>
    <row r="8" spans="1:13" ht="28" customHeight="1" x14ac:dyDescent="0.35">
      <c r="A8" s="48" t="s">
        <v>11</v>
      </c>
      <c r="B8" s="27">
        <v>0</v>
      </c>
      <c r="C8" s="49">
        <v>0</v>
      </c>
      <c r="D8" s="28">
        <v>0</v>
      </c>
      <c r="E8" s="27">
        <v>26790110.790000003</v>
      </c>
      <c r="F8" s="27">
        <v>77317.20999999973</v>
      </c>
      <c r="G8" s="28">
        <v>2.8860354705535626E-3</v>
      </c>
      <c r="H8" s="27">
        <v>0</v>
      </c>
      <c r="I8" s="27">
        <v>0</v>
      </c>
      <c r="J8" s="50">
        <v>0</v>
      </c>
      <c r="K8" s="51">
        <v>15000</v>
      </c>
      <c r="L8" s="27">
        <v>0.75</v>
      </c>
      <c r="M8" s="31">
        <v>5.0000000000000002E-5</v>
      </c>
    </row>
    <row r="9" spans="1:13" ht="28" customHeight="1" x14ac:dyDescent="0.35">
      <c r="A9" s="48" t="s">
        <v>5</v>
      </c>
      <c r="B9" s="27">
        <v>10793075.32</v>
      </c>
      <c r="C9" s="49">
        <v>690331.02000000048</v>
      </c>
      <c r="D9" s="28">
        <v>6.3960548734501049E-2</v>
      </c>
      <c r="E9" s="27">
        <v>57319682.99000001</v>
      </c>
      <c r="F9" s="27">
        <v>1861395.2799999993</v>
      </c>
      <c r="G9" s="28">
        <v>3.2473928376832412E-2</v>
      </c>
      <c r="H9" s="27">
        <v>9439577</v>
      </c>
      <c r="I9" s="27">
        <v>728562.23999999987</v>
      </c>
      <c r="J9" s="50">
        <v>7.7181661847771338E-2</v>
      </c>
      <c r="K9" s="51">
        <v>30000</v>
      </c>
      <c r="L9" s="27">
        <v>1431.8999999999996</v>
      </c>
      <c r="M9" s="31">
        <v>4.7729999999999988E-2</v>
      </c>
    </row>
    <row r="10" spans="1:13" ht="28" customHeight="1" x14ac:dyDescent="0.35">
      <c r="A10" s="48" t="s">
        <v>7</v>
      </c>
      <c r="B10" s="27">
        <v>1093426</v>
      </c>
      <c r="C10" s="49">
        <v>189745.02000000002</v>
      </c>
      <c r="D10" s="28">
        <v>0.17353256644711212</v>
      </c>
      <c r="E10" s="27">
        <v>33254122.23</v>
      </c>
      <c r="F10" s="27">
        <v>575044.69000000041</v>
      </c>
      <c r="G10" s="28">
        <v>1.7292433281586587E-2</v>
      </c>
      <c r="H10" s="27">
        <v>989231</v>
      </c>
      <c r="I10" s="27">
        <v>76718.939999999973</v>
      </c>
      <c r="J10" s="50">
        <v>7.7554120321744843E-2</v>
      </c>
      <c r="K10" s="51">
        <v>75000</v>
      </c>
      <c r="L10" s="27">
        <v>9233.82</v>
      </c>
      <c r="M10" s="31">
        <v>0.12311759999999999</v>
      </c>
    </row>
    <row r="11" spans="1:13" ht="28" customHeight="1" x14ac:dyDescent="0.35">
      <c r="A11" s="48" t="s">
        <v>6</v>
      </c>
      <c r="B11" s="27">
        <v>2334596.86</v>
      </c>
      <c r="C11" s="49">
        <v>821201.05</v>
      </c>
      <c r="D11" s="28">
        <v>0.35175282896593979</v>
      </c>
      <c r="E11" s="27">
        <v>86588767.289999992</v>
      </c>
      <c r="F11" s="27">
        <v>1768953.990000003</v>
      </c>
      <c r="G11" s="28">
        <v>2.0429370290900271E-2</v>
      </c>
      <c r="H11" s="27">
        <v>15514593.899999999</v>
      </c>
      <c r="I11" s="27">
        <v>1181341.9299999997</v>
      </c>
      <c r="J11" s="50">
        <v>7.6143915697335779E-2</v>
      </c>
      <c r="K11" s="51">
        <v>90000</v>
      </c>
      <c r="L11" s="27">
        <v>0</v>
      </c>
      <c r="M11" s="31">
        <v>0</v>
      </c>
    </row>
    <row r="12" spans="1:13" ht="28" customHeight="1" x14ac:dyDescent="0.35">
      <c r="A12" s="48" t="s">
        <v>9</v>
      </c>
      <c r="B12" s="27">
        <v>4969283.4800000004</v>
      </c>
      <c r="C12" s="49">
        <v>62762.009999999951</v>
      </c>
      <c r="D12" s="28">
        <v>1.2629991879634112E-2</v>
      </c>
      <c r="E12" s="27">
        <v>64998458.730000012</v>
      </c>
      <c r="F12" s="27">
        <v>770066.91000000061</v>
      </c>
      <c r="G12" s="28">
        <v>1.1847464156016618E-2</v>
      </c>
      <c r="H12" s="27">
        <v>3365000</v>
      </c>
      <c r="I12" s="27">
        <v>44195.599999999977</v>
      </c>
      <c r="J12" s="50">
        <v>1.3133907875185728E-2</v>
      </c>
      <c r="K12" s="51">
        <v>30000</v>
      </c>
      <c r="L12" s="27">
        <v>0</v>
      </c>
      <c r="M12" s="31">
        <v>0</v>
      </c>
    </row>
    <row r="13" spans="1:13" ht="28" customHeight="1" x14ac:dyDescent="0.35">
      <c r="A13" s="48" t="s">
        <v>8</v>
      </c>
      <c r="B13" s="27">
        <v>21707098.220000003</v>
      </c>
      <c r="C13" s="49">
        <v>1006811.7700000003</v>
      </c>
      <c r="D13" s="28">
        <v>4.6381683990924523E-2</v>
      </c>
      <c r="E13" s="27">
        <v>175847697.66999987</v>
      </c>
      <c r="F13" s="27">
        <v>2683144.1000000071</v>
      </c>
      <c r="G13" s="28">
        <v>1.5258340800317224E-2</v>
      </c>
      <c r="H13" s="27">
        <v>30240578.960000001</v>
      </c>
      <c r="I13" s="27">
        <v>796868.9999999993</v>
      </c>
      <c r="J13" s="50">
        <v>2.6350983592411992E-2</v>
      </c>
      <c r="K13" s="51">
        <v>15000</v>
      </c>
      <c r="L13" s="27">
        <v>551.17000000000007</v>
      </c>
      <c r="M13" s="31">
        <v>3.6744666666666669E-2</v>
      </c>
    </row>
    <row r="14" spans="1:13" s="5" customFormat="1" ht="15.5" x14ac:dyDescent="0.35">
      <c r="A14" s="52" t="s">
        <v>12</v>
      </c>
      <c r="B14" s="34">
        <v>60668565.459999993</v>
      </c>
      <c r="C14" s="34">
        <v>2883394.7500000009</v>
      </c>
      <c r="D14" s="35" t="s">
        <v>32</v>
      </c>
      <c r="E14" s="34">
        <v>588561036.08999991</v>
      </c>
      <c r="F14" s="34">
        <v>8684965.880000012</v>
      </c>
      <c r="G14" s="35" t="s">
        <v>32</v>
      </c>
      <c r="H14" s="34">
        <v>72689404.069999993</v>
      </c>
      <c r="I14" s="34">
        <v>3028654.8599999994</v>
      </c>
      <c r="J14" s="35" t="s">
        <v>32</v>
      </c>
      <c r="K14" s="34">
        <v>894421</v>
      </c>
      <c r="L14" s="34">
        <v>225762.25000000003</v>
      </c>
      <c r="M14" s="38" t="s">
        <v>32</v>
      </c>
    </row>
  </sheetData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E6D72-44D4-4F38-8C1C-C41898B1E867}">
  <dimension ref="A1:M14"/>
  <sheetViews>
    <sheetView workbookViewId="0">
      <selection sqref="A1:D1"/>
    </sheetView>
  </sheetViews>
  <sheetFormatPr defaultColWidth="8.7265625" defaultRowHeight="14.5" x14ac:dyDescent="0.35"/>
  <cols>
    <col min="1" max="1" width="13.453125" style="2" bestFit="1" customWidth="1"/>
    <col min="2" max="2" width="27" style="2" customWidth="1"/>
    <col min="3" max="3" width="30" style="2" customWidth="1"/>
    <col min="4" max="4" width="36" style="2" customWidth="1"/>
    <col min="5" max="5" width="21.81640625" style="2" customWidth="1"/>
    <col min="6" max="6" width="24.81640625" style="2" customWidth="1"/>
    <col min="7" max="7" width="36.54296875" style="2" customWidth="1"/>
    <col min="8" max="8" width="24.1796875" style="2" customWidth="1"/>
    <col min="9" max="9" width="27.1796875" style="2" customWidth="1"/>
    <col min="10" max="10" width="38.90625" style="2" customWidth="1"/>
    <col min="11" max="11" width="25.36328125" style="2" customWidth="1"/>
    <col min="12" max="12" width="28.36328125" style="2" customWidth="1"/>
    <col min="13" max="13" width="40.08984375" style="7" customWidth="1"/>
    <col min="14" max="16384" width="8.7265625" style="2"/>
  </cols>
  <sheetData>
    <row r="1" spans="1:13" ht="19.5" thickBot="1" x14ac:dyDescent="0.45">
      <c r="A1" s="90" t="s">
        <v>39</v>
      </c>
      <c r="B1" s="90"/>
      <c r="C1" s="90"/>
      <c r="D1" s="90"/>
      <c r="E1" s="53"/>
      <c r="F1" s="53"/>
      <c r="G1" s="53"/>
      <c r="H1" s="53"/>
      <c r="I1" s="53"/>
      <c r="J1" s="53"/>
      <c r="K1" s="53"/>
      <c r="L1" s="53"/>
      <c r="M1" s="40"/>
    </row>
    <row r="2" spans="1:13" ht="59" customHeight="1" thickTop="1" x14ac:dyDescent="0.35">
      <c r="A2" s="41" t="s">
        <v>25</v>
      </c>
      <c r="B2" s="86" t="s">
        <v>18</v>
      </c>
      <c r="C2" s="20" t="s">
        <v>17</v>
      </c>
      <c r="D2" s="21" t="s">
        <v>16</v>
      </c>
      <c r="E2" s="22" t="s">
        <v>19</v>
      </c>
      <c r="F2" s="22" t="s">
        <v>14</v>
      </c>
      <c r="G2" s="23" t="s">
        <v>21</v>
      </c>
      <c r="H2" s="85" t="s">
        <v>20</v>
      </c>
      <c r="I2" s="39" t="s">
        <v>15</v>
      </c>
      <c r="J2" s="39" t="s">
        <v>22</v>
      </c>
      <c r="K2" s="24" t="s">
        <v>24</v>
      </c>
      <c r="L2" s="24" t="s">
        <v>26</v>
      </c>
      <c r="M2" s="25" t="s">
        <v>23</v>
      </c>
    </row>
    <row r="3" spans="1:13" ht="23.15" customHeight="1" x14ac:dyDescent="0.35">
      <c r="A3" s="26" t="s">
        <v>4</v>
      </c>
      <c r="B3" s="27">
        <v>1360924</v>
      </c>
      <c r="C3" s="27">
        <v>2.0000000000436557E-2</v>
      </c>
      <c r="D3" s="28">
        <v>1.4695897787412492E-8</v>
      </c>
      <c r="E3" s="27">
        <v>12409241.1</v>
      </c>
      <c r="F3" s="27">
        <v>114881.16999999997</v>
      </c>
      <c r="G3" s="28">
        <v>9.2577111746180822E-3</v>
      </c>
      <c r="H3" s="27">
        <v>154800</v>
      </c>
      <c r="I3" s="27">
        <v>0</v>
      </c>
      <c r="J3" s="28">
        <f>SUM(I3/H3)</f>
        <v>0</v>
      </c>
      <c r="K3" s="27">
        <v>103719</v>
      </c>
      <c r="L3" s="44">
        <v>38423.399999999994</v>
      </c>
      <c r="M3" s="45">
        <v>0.37045671477742742</v>
      </c>
    </row>
    <row r="4" spans="1:13" ht="23.15" customHeight="1" x14ac:dyDescent="0.35">
      <c r="A4" s="26" t="s">
        <v>3</v>
      </c>
      <c r="B4" s="27">
        <v>687500</v>
      </c>
      <c r="C4" s="27">
        <v>0.9499999999825377</v>
      </c>
      <c r="D4" s="28">
        <v>1.381818181792782E-6</v>
      </c>
      <c r="E4" s="27">
        <v>15107818.510000004</v>
      </c>
      <c r="F4" s="27">
        <v>53052.140000000159</v>
      </c>
      <c r="G4" s="28">
        <v>3.5115685275729559E-3</v>
      </c>
      <c r="H4" s="27">
        <v>800000</v>
      </c>
      <c r="I4" s="27">
        <v>0.86999999999534339</v>
      </c>
      <c r="J4" s="28">
        <f>SUM(I4/H4)</f>
        <v>1.0874999999941792E-6</v>
      </c>
      <c r="K4" s="27">
        <v>610000</v>
      </c>
      <c r="L4" s="44">
        <v>48518.069999999992</v>
      </c>
      <c r="M4" s="45">
        <v>7.9537819672131138E-2</v>
      </c>
    </row>
    <row r="5" spans="1:13" ht="23.15" customHeight="1" x14ac:dyDescent="0.35">
      <c r="A5" s="26" t="s">
        <v>2</v>
      </c>
      <c r="B5" s="27">
        <v>2744663.09</v>
      </c>
      <c r="C5" s="27">
        <v>203213.98999999993</v>
      </c>
      <c r="D5" s="28">
        <v>7.4039684776028361E-2</v>
      </c>
      <c r="E5" s="27">
        <v>33587664.259999998</v>
      </c>
      <c r="F5" s="27">
        <v>449515.91000000015</v>
      </c>
      <c r="G5" s="28">
        <v>1.3383363205024491E-2</v>
      </c>
      <c r="H5" s="27">
        <v>3206621.71</v>
      </c>
      <c r="I5" s="27">
        <v>102965.33000000002</v>
      </c>
      <c r="J5" s="28">
        <f>SUM(I5/H5)</f>
        <v>3.2110220447550082E-2</v>
      </c>
      <c r="K5" s="27">
        <v>15000</v>
      </c>
      <c r="L5" s="44">
        <v>10197.11</v>
      </c>
      <c r="M5" s="45">
        <v>0.67980733333333332</v>
      </c>
    </row>
    <row r="6" spans="1:13" ht="23.15" customHeight="1" x14ac:dyDescent="0.35">
      <c r="A6" s="26" t="s">
        <v>1</v>
      </c>
      <c r="B6" s="27">
        <v>8462766.75</v>
      </c>
      <c r="C6" s="27">
        <v>111241.67999999995</v>
      </c>
      <c r="D6" s="28">
        <v>1.3144835877699211E-2</v>
      </c>
      <c r="E6" s="27">
        <v>61798621.759999968</v>
      </c>
      <c r="F6" s="27">
        <v>550261.9600000002</v>
      </c>
      <c r="G6" s="28">
        <v>8.9041137865013848E-3</v>
      </c>
      <c r="H6" s="27">
        <v>7276078.2000000002</v>
      </c>
      <c r="I6" s="27">
        <v>0</v>
      </c>
      <c r="J6" s="28">
        <f>SUM(I6/H6)</f>
        <v>0</v>
      </c>
      <c r="K6" s="27">
        <v>0</v>
      </c>
      <c r="L6" s="44">
        <v>0</v>
      </c>
      <c r="M6" s="45">
        <v>0</v>
      </c>
    </row>
    <row r="7" spans="1:13" ht="23.15" customHeight="1" x14ac:dyDescent="0.35">
      <c r="A7" s="26" t="s">
        <v>10</v>
      </c>
      <c r="B7" s="27">
        <v>5448850.8599999994</v>
      </c>
      <c r="C7" s="27">
        <v>2.3700000000098953</v>
      </c>
      <c r="D7" s="28">
        <v>4.3495409599261736E-7</v>
      </c>
      <c r="E7" s="27">
        <v>32739650.790000003</v>
      </c>
      <c r="F7" s="27">
        <v>340995.8400000002</v>
      </c>
      <c r="G7" s="28">
        <v>1.041537804380473E-2</v>
      </c>
      <c r="H7" s="27">
        <v>2600000</v>
      </c>
      <c r="I7" s="27">
        <v>139233.09999999989</v>
      </c>
      <c r="J7" s="28">
        <f>SUM(I7/H7)</f>
        <v>5.3551192307692265E-2</v>
      </c>
      <c r="K7" s="27">
        <v>0</v>
      </c>
      <c r="L7" s="44">
        <v>0</v>
      </c>
      <c r="M7" s="45">
        <v>0</v>
      </c>
    </row>
    <row r="8" spans="1:13" ht="23.15" customHeight="1" x14ac:dyDescent="0.35">
      <c r="A8" s="26" t="s">
        <v>11</v>
      </c>
      <c r="B8" s="27">
        <v>1682074.68</v>
      </c>
      <c r="C8" s="27">
        <v>599125.61999999988</v>
      </c>
      <c r="D8" s="28">
        <v>0.35618253287065704</v>
      </c>
      <c r="E8" s="27">
        <v>29646023.580000006</v>
      </c>
      <c r="F8" s="27">
        <v>98915.51999999996</v>
      </c>
      <c r="G8" s="28">
        <v>3.3365526993215707E-3</v>
      </c>
      <c r="H8" s="27">
        <v>0</v>
      </c>
      <c r="I8" s="27">
        <v>0</v>
      </c>
      <c r="J8" s="28">
        <v>0</v>
      </c>
      <c r="K8" s="27">
        <v>15000</v>
      </c>
      <c r="L8" s="44">
        <v>0.76000000000021828</v>
      </c>
      <c r="M8" s="45">
        <v>5.0666666666681216E-5</v>
      </c>
    </row>
    <row r="9" spans="1:13" ht="23.15" customHeight="1" x14ac:dyDescent="0.35">
      <c r="A9" s="26" t="s">
        <v>5</v>
      </c>
      <c r="B9" s="27">
        <v>9730537.1699999999</v>
      </c>
      <c r="C9" s="27">
        <v>805752.6400000006</v>
      </c>
      <c r="D9" s="28">
        <v>8.2806593913869256E-2</v>
      </c>
      <c r="E9" s="27">
        <v>62718998.890000001</v>
      </c>
      <c r="F9" s="27">
        <v>1876108.0700000012</v>
      </c>
      <c r="G9" s="28">
        <v>2.9912914797801889E-2</v>
      </c>
      <c r="H9" s="27">
        <v>11520770</v>
      </c>
      <c r="I9" s="27">
        <v>1110987.1600000001</v>
      </c>
      <c r="J9" s="28">
        <f>SUM(I9/H9)</f>
        <v>9.6433412002843569E-2</v>
      </c>
      <c r="K9" s="27">
        <v>30000</v>
      </c>
      <c r="L9" s="44">
        <v>1431.8999999999996</v>
      </c>
      <c r="M9" s="45">
        <v>4.7729999999999988E-2</v>
      </c>
    </row>
    <row r="10" spans="1:13" ht="23.15" customHeight="1" x14ac:dyDescent="0.35">
      <c r="A10" s="26" t="s">
        <v>7</v>
      </c>
      <c r="B10" s="27">
        <v>1093426</v>
      </c>
      <c r="C10" s="27">
        <v>44684.290000000037</v>
      </c>
      <c r="D10" s="28">
        <v>4.08663137697476E-2</v>
      </c>
      <c r="E10" s="27">
        <v>36478913.759999983</v>
      </c>
      <c r="F10" s="27">
        <v>337714.29000000033</v>
      </c>
      <c r="G10" s="28">
        <v>9.2577945774885515E-3</v>
      </c>
      <c r="H10" s="27">
        <v>697231</v>
      </c>
      <c r="I10" s="27">
        <v>68048.029999999984</v>
      </c>
      <c r="J10" s="28">
        <f>SUM(I10/H10)</f>
        <v>9.7597539409463988E-2</v>
      </c>
      <c r="K10" s="27">
        <v>75000</v>
      </c>
      <c r="L10" s="44">
        <v>4362.7799999999988</v>
      </c>
      <c r="M10" s="45">
        <v>5.8170399999999983E-2</v>
      </c>
    </row>
    <row r="11" spans="1:13" ht="23.15" customHeight="1" x14ac:dyDescent="0.35">
      <c r="A11" s="26" t="s">
        <v>6</v>
      </c>
      <c r="B11" s="27">
        <v>3733699.93</v>
      </c>
      <c r="C11" s="27">
        <v>738961.55</v>
      </c>
      <c r="D11" s="28">
        <v>0.19791669492840042</v>
      </c>
      <c r="E11" s="27">
        <v>92495786.860000014</v>
      </c>
      <c r="F11" s="27">
        <v>1250773.5399999954</v>
      </c>
      <c r="G11" s="28">
        <v>1.3522492023265277E-2</v>
      </c>
      <c r="H11" s="27">
        <v>12710733.43</v>
      </c>
      <c r="I11" s="27">
        <v>795384.07</v>
      </c>
      <c r="J11" s="28">
        <f>SUM(I11/H11)</f>
        <v>6.2575780884738447E-2</v>
      </c>
      <c r="K11" s="27">
        <v>90000</v>
      </c>
      <c r="L11" s="44">
        <v>0</v>
      </c>
      <c r="M11" s="45">
        <v>0</v>
      </c>
    </row>
    <row r="12" spans="1:13" ht="23.15" customHeight="1" x14ac:dyDescent="0.35">
      <c r="A12" s="26" t="s">
        <v>9</v>
      </c>
      <c r="B12" s="27">
        <v>5785628.4800000004</v>
      </c>
      <c r="C12" s="27">
        <v>414149.84</v>
      </c>
      <c r="D12" s="28">
        <v>7.1582515440051203E-2</v>
      </c>
      <c r="E12" s="27">
        <v>71007106.940000027</v>
      </c>
      <c r="F12" s="27">
        <v>1202582.55</v>
      </c>
      <c r="G12" s="28">
        <v>1.6936087130210286E-2</v>
      </c>
      <c r="H12" s="27">
        <v>2975000</v>
      </c>
      <c r="I12" s="27">
        <v>34568.729999999996</v>
      </c>
      <c r="J12" s="28">
        <f>SUM(I12/H12)</f>
        <v>1.1619741176470588E-2</v>
      </c>
      <c r="K12" s="27">
        <v>30000</v>
      </c>
      <c r="L12" s="44">
        <v>0</v>
      </c>
      <c r="M12" s="45">
        <v>0</v>
      </c>
    </row>
    <row r="13" spans="1:13" ht="23.15" customHeight="1" x14ac:dyDescent="0.35">
      <c r="A13" s="26" t="s">
        <v>8</v>
      </c>
      <c r="B13" s="27">
        <v>34043385.490000002</v>
      </c>
      <c r="C13" s="27">
        <v>9638535.4200000018</v>
      </c>
      <c r="D13" s="28">
        <v>0.28312505590348092</v>
      </c>
      <c r="E13" s="27">
        <v>188673191.54999948</v>
      </c>
      <c r="F13" s="27">
        <v>5523325.0099999979</v>
      </c>
      <c r="G13" s="28">
        <v>2.9274561821022067E-2</v>
      </c>
      <c r="H13" s="27">
        <v>37734384.670000002</v>
      </c>
      <c r="I13" s="27">
        <v>6794840.0799999991</v>
      </c>
      <c r="J13" s="28">
        <f>SUM(I13/H13)</f>
        <v>0.18007024997023752</v>
      </c>
      <c r="K13" s="27">
        <v>15000</v>
      </c>
      <c r="L13" s="44">
        <v>12579</v>
      </c>
      <c r="M13" s="45">
        <v>0.83860000000000001</v>
      </c>
    </row>
    <row r="14" spans="1:13" ht="15.5" x14ac:dyDescent="0.35">
      <c r="A14" s="52" t="s">
        <v>12</v>
      </c>
      <c r="B14" s="34">
        <f>SUM(B3:B13)</f>
        <v>74773456.449999988</v>
      </c>
      <c r="C14" s="34">
        <f>SUM(C3:C13)</f>
        <v>12555668.370000001</v>
      </c>
      <c r="D14" s="35" t="s">
        <v>32</v>
      </c>
      <c r="E14" s="34">
        <f>SUM(E3:E13)</f>
        <v>636663017.99999952</v>
      </c>
      <c r="F14" s="34">
        <f>SUM(F3:F13)</f>
        <v>11798125.999999996</v>
      </c>
      <c r="G14" s="35" t="s">
        <v>32</v>
      </c>
      <c r="H14" s="34">
        <f>SUM(H3:H13)</f>
        <v>79675619.010000005</v>
      </c>
      <c r="I14" s="34">
        <f>SUM(I3:I13)</f>
        <v>9046027.3699999992</v>
      </c>
      <c r="J14" s="35" t="s">
        <v>32</v>
      </c>
      <c r="K14" s="34">
        <f>SUM(K3:K13)</f>
        <v>983719</v>
      </c>
      <c r="L14" s="46">
        <f>SUM(L3:L13)</f>
        <v>115513.01999999997</v>
      </c>
      <c r="M14" s="47" t="s">
        <v>32</v>
      </c>
    </row>
  </sheetData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DEA52-58B2-4B4E-AD0E-0C9601424C55}">
  <dimension ref="A1:M14"/>
  <sheetViews>
    <sheetView workbookViewId="0">
      <selection sqref="A1:D1"/>
    </sheetView>
  </sheetViews>
  <sheetFormatPr defaultColWidth="8.7265625" defaultRowHeight="14.5" x14ac:dyDescent="0.35"/>
  <cols>
    <col min="1" max="1" width="10.7265625" style="9" bestFit="1" customWidth="1"/>
    <col min="2" max="2" width="23.453125" style="9" customWidth="1"/>
    <col min="3" max="3" width="19.90625" style="9" customWidth="1"/>
    <col min="4" max="4" width="24.26953125" style="9" customWidth="1"/>
    <col min="5" max="5" width="28" style="9" customWidth="1"/>
    <col min="6" max="7" width="17.1796875" style="9" customWidth="1"/>
    <col min="8" max="10" width="17.453125" style="10" customWidth="1"/>
    <col min="11" max="11" width="17" style="11" customWidth="1"/>
    <col min="12" max="12" width="18.26953125" style="10" customWidth="1"/>
    <col min="13" max="13" width="11.81640625" style="12" customWidth="1"/>
    <col min="14" max="16384" width="8.7265625" style="9"/>
  </cols>
  <sheetData>
    <row r="1" spans="1:13" ht="19.5" thickBot="1" x14ac:dyDescent="0.45">
      <c r="A1" s="90" t="s">
        <v>40</v>
      </c>
      <c r="B1" s="90"/>
      <c r="C1" s="90"/>
      <c r="D1" s="90"/>
    </row>
    <row r="2" spans="1:13" s="8" customFormat="1" ht="53.15" customHeight="1" thickTop="1" x14ac:dyDescent="0.35">
      <c r="A2" s="54" t="s">
        <v>0</v>
      </c>
      <c r="B2" s="55" t="s">
        <v>18</v>
      </c>
      <c r="C2" s="55" t="s">
        <v>17</v>
      </c>
      <c r="D2" s="56" t="s">
        <v>16</v>
      </c>
      <c r="E2" s="57" t="s">
        <v>19</v>
      </c>
      <c r="F2" s="57" t="s">
        <v>14</v>
      </c>
      <c r="G2" s="58" t="s">
        <v>21</v>
      </c>
      <c r="H2" s="59" t="s">
        <v>20</v>
      </c>
      <c r="I2" s="59" t="s">
        <v>15</v>
      </c>
      <c r="J2" s="60" t="s">
        <v>22</v>
      </c>
      <c r="K2" s="61" t="s">
        <v>24</v>
      </c>
      <c r="L2" s="61" t="s">
        <v>26</v>
      </c>
      <c r="M2" s="62" t="s">
        <v>27</v>
      </c>
    </row>
    <row r="3" spans="1:13" ht="27" customHeight="1" x14ac:dyDescent="0.35">
      <c r="A3" s="63" t="s">
        <v>4</v>
      </c>
      <c r="B3" s="64">
        <v>1849908.0699999998</v>
      </c>
      <c r="C3" s="64">
        <v>0.5499999999992724</v>
      </c>
      <c r="D3" s="65">
        <v>2.9731207129620901E-7</v>
      </c>
      <c r="E3" s="66">
        <v>14490716.43</v>
      </c>
      <c r="F3" s="66">
        <v>339827.15000000037</v>
      </c>
      <c r="G3" s="67">
        <v>2.3451369822989517E-2</v>
      </c>
      <c r="H3" s="66">
        <v>157586.4</v>
      </c>
      <c r="I3" s="66">
        <v>0</v>
      </c>
      <c r="J3" s="68">
        <v>0</v>
      </c>
      <c r="K3" s="64">
        <v>103719</v>
      </c>
      <c r="L3" s="66">
        <v>0</v>
      </c>
      <c r="M3" s="69">
        <v>0</v>
      </c>
    </row>
    <row r="4" spans="1:13" ht="27" customHeight="1" x14ac:dyDescent="0.35">
      <c r="A4" s="63" t="s">
        <v>3</v>
      </c>
      <c r="B4" s="64">
        <v>230825.7</v>
      </c>
      <c r="C4" s="64">
        <v>0</v>
      </c>
      <c r="D4" s="65">
        <v>0</v>
      </c>
      <c r="E4" s="66">
        <v>17203679.389999997</v>
      </c>
      <c r="F4" s="66">
        <v>0.31999999993422534</v>
      </c>
      <c r="G4" s="67">
        <v>1.8600672139951184E-8</v>
      </c>
      <c r="H4" s="66">
        <v>941768</v>
      </c>
      <c r="I4" s="66">
        <v>9.9999999983992893E-3</v>
      </c>
      <c r="J4" s="68">
        <v>1.0618326380169309E-8</v>
      </c>
      <c r="K4" s="64">
        <v>600000</v>
      </c>
      <c r="L4" s="66">
        <v>131310</v>
      </c>
      <c r="M4" s="69">
        <v>0.21884999999999999</v>
      </c>
    </row>
    <row r="5" spans="1:13" ht="27" customHeight="1" x14ac:dyDescent="0.35">
      <c r="A5" s="63" t="s">
        <v>2</v>
      </c>
      <c r="B5" s="64">
        <v>3258290.68</v>
      </c>
      <c r="C5" s="64">
        <v>151512.74</v>
      </c>
      <c r="D5" s="65">
        <v>4.650068237619609E-2</v>
      </c>
      <c r="E5" s="66">
        <v>38740806.849999994</v>
      </c>
      <c r="F5" s="66">
        <v>292817.58</v>
      </c>
      <c r="G5" s="67">
        <v>7.5583758782762694E-3</v>
      </c>
      <c r="H5" s="66">
        <v>3491590.9</v>
      </c>
      <c r="I5" s="66">
        <v>70505.59</v>
      </c>
      <c r="J5" s="68">
        <v>2.0192969915232624E-2</v>
      </c>
      <c r="K5" s="64">
        <v>15000</v>
      </c>
      <c r="L5" s="66">
        <v>2.0000000000436557E-2</v>
      </c>
      <c r="M5" s="69">
        <v>1.3333333333624373E-6</v>
      </c>
    </row>
    <row r="6" spans="1:13" ht="27" customHeight="1" x14ac:dyDescent="0.35">
      <c r="A6" s="63" t="s">
        <v>1</v>
      </c>
      <c r="B6" s="64">
        <v>8541164.8399999999</v>
      </c>
      <c r="C6" s="64">
        <v>170975.42</v>
      </c>
      <c r="D6" s="65">
        <v>2.0017810591745941E-2</v>
      </c>
      <c r="E6" s="66">
        <v>69562647.310000047</v>
      </c>
      <c r="F6" s="66">
        <v>1963480.639999999</v>
      </c>
      <c r="G6" s="67">
        <v>2.8226077010121736E-2</v>
      </c>
      <c r="H6" s="66">
        <v>6408776.0099999998</v>
      </c>
      <c r="I6" s="66">
        <v>159106.06000000003</v>
      </c>
      <c r="J6" s="68">
        <v>2.4826278801402521E-2</v>
      </c>
      <c r="K6" s="64">
        <v>0</v>
      </c>
      <c r="L6" s="66">
        <v>0</v>
      </c>
      <c r="M6" s="69">
        <v>0</v>
      </c>
    </row>
    <row r="7" spans="1:13" ht="27" customHeight="1" x14ac:dyDescent="0.35">
      <c r="A7" s="63" t="s">
        <v>10</v>
      </c>
      <c r="B7" s="64">
        <v>6720816.9499999993</v>
      </c>
      <c r="C7" s="64">
        <v>293008</v>
      </c>
      <c r="D7" s="65">
        <v>4.359708085785613E-2</v>
      </c>
      <c r="E7" s="66">
        <v>37138270.50999999</v>
      </c>
      <c r="F7" s="66">
        <v>205492.03999999995</v>
      </c>
      <c r="G7" s="67">
        <v>5.5331612694422159E-3</v>
      </c>
      <c r="H7" s="66">
        <v>3149500</v>
      </c>
      <c r="I7" s="66">
        <v>100068.92999999998</v>
      </c>
      <c r="J7" s="68">
        <v>3.1772957612319408E-2</v>
      </c>
      <c r="K7" s="64">
        <v>0</v>
      </c>
      <c r="L7" s="66">
        <v>0</v>
      </c>
      <c r="M7" s="69">
        <v>0</v>
      </c>
    </row>
    <row r="8" spans="1:13" ht="27" customHeight="1" x14ac:dyDescent="0.35">
      <c r="A8" s="63" t="s">
        <v>11</v>
      </c>
      <c r="B8" s="64">
        <v>2282575.33</v>
      </c>
      <c r="C8" s="64">
        <v>343135.53</v>
      </c>
      <c r="D8" s="65">
        <v>0.15032823911226623</v>
      </c>
      <c r="E8" s="66">
        <v>34280259.089999996</v>
      </c>
      <c r="F8" s="66">
        <v>26268.680000000226</v>
      </c>
      <c r="G8" s="67">
        <v>7.6629175791915604E-4</v>
      </c>
      <c r="H8" s="66">
        <v>509000</v>
      </c>
      <c r="I8" s="66">
        <v>86892.69</v>
      </c>
      <c r="J8" s="68">
        <v>0.1707125540275049</v>
      </c>
      <c r="K8" s="64">
        <v>15000</v>
      </c>
      <c r="L8" s="66">
        <v>0</v>
      </c>
      <c r="M8" s="69">
        <v>0</v>
      </c>
    </row>
    <row r="9" spans="1:13" ht="27" customHeight="1" x14ac:dyDescent="0.35">
      <c r="A9" s="63" t="s">
        <v>5</v>
      </c>
      <c r="B9" s="64">
        <v>11527059.779999999</v>
      </c>
      <c r="C9" s="64">
        <v>1365611.0199999998</v>
      </c>
      <c r="D9" s="65">
        <v>0.11847002150274265</v>
      </c>
      <c r="E9" s="66">
        <v>72703071.800000012</v>
      </c>
      <c r="F9" s="66">
        <v>4133955.3900000025</v>
      </c>
      <c r="G9" s="67">
        <v>5.6860807771261214E-2</v>
      </c>
      <c r="H9" s="66">
        <v>13381012.859999999</v>
      </c>
      <c r="I9" s="66">
        <v>393579.48999999987</v>
      </c>
      <c r="J9" s="68">
        <v>2.9413280901667102E-2</v>
      </c>
      <c r="K9" s="64">
        <v>75000</v>
      </c>
      <c r="L9" s="66">
        <v>47874.979999999996</v>
      </c>
      <c r="M9" s="69">
        <v>0.63833306666666656</v>
      </c>
    </row>
    <row r="10" spans="1:13" ht="27" customHeight="1" x14ac:dyDescent="0.35">
      <c r="A10" s="63" t="s">
        <v>7</v>
      </c>
      <c r="B10" s="64">
        <v>1104398.8</v>
      </c>
      <c r="C10" s="64">
        <v>150241.17000000004</v>
      </c>
      <c r="D10" s="65">
        <v>0.13603887472532569</v>
      </c>
      <c r="E10" s="66">
        <v>42667303.720000014</v>
      </c>
      <c r="F10" s="66">
        <v>1070389.5399999996</v>
      </c>
      <c r="G10" s="67">
        <v>2.5086880273108556E-2</v>
      </c>
      <c r="H10" s="66">
        <v>709007.15999999992</v>
      </c>
      <c r="I10" s="66">
        <v>144935.99</v>
      </c>
      <c r="J10" s="68">
        <v>0.20442105267314933</v>
      </c>
      <c r="K10" s="64">
        <v>75000</v>
      </c>
      <c r="L10" s="66">
        <v>7898.77</v>
      </c>
      <c r="M10" s="69">
        <v>0.10531693333333333</v>
      </c>
    </row>
    <row r="11" spans="1:13" ht="27" customHeight="1" x14ac:dyDescent="0.35">
      <c r="A11" s="63" t="s">
        <v>6</v>
      </c>
      <c r="B11" s="64">
        <v>3508427.02</v>
      </c>
      <c r="C11" s="64">
        <v>893509.27000000014</v>
      </c>
      <c r="D11" s="65">
        <v>0.25467517634156178</v>
      </c>
      <c r="E11" s="66">
        <v>105224307.11999999</v>
      </c>
      <c r="F11" s="66">
        <v>1287842.8299999954</v>
      </c>
      <c r="G11" s="67">
        <v>1.2239024092896261E-2</v>
      </c>
      <c r="H11" s="66">
        <v>11886604.629999999</v>
      </c>
      <c r="I11" s="66">
        <v>584201.87000000011</v>
      </c>
      <c r="J11" s="68">
        <v>4.9147918029136983E-2</v>
      </c>
      <c r="K11" s="64">
        <v>90000</v>
      </c>
      <c r="L11" s="66">
        <v>300</v>
      </c>
      <c r="M11" s="69">
        <v>3.3333333333333335E-3</v>
      </c>
    </row>
    <row r="12" spans="1:13" ht="27" customHeight="1" x14ac:dyDescent="0.35">
      <c r="A12" s="63" t="s">
        <v>9</v>
      </c>
      <c r="B12" s="64">
        <v>5986764.1200000001</v>
      </c>
      <c r="C12" s="64">
        <v>332243.74000000022</v>
      </c>
      <c r="D12" s="65">
        <v>5.5496380572281546E-2</v>
      </c>
      <c r="E12" s="66">
        <v>81827368.290000021</v>
      </c>
      <c r="F12" s="66">
        <v>993897.00999999931</v>
      </c>
      <c r="G12" s="67">
        <v>1.2146266350368031E-2</v>
      </c>
      <c r="H12" s="66">
        <v>2746800</v>
      </c>
      <c r="I12" s="66">
        <v>65023.219999999972</v>
      </c>
      <c r="J12" s="68">
        <v>2.3672353283821165E-2</v>
      </c>
      <c r="K12" s="64">
        <v>45000</v>
      </c>
      <c r="L12" s="66">
        <v>15062.189999999999</v>
      </c>
      <c r="M12" s="69">
        <v>0.33471533333333331</v>
      </c>
    </row>
    <row r="13" spans="1:13" ht="27" customHeight="1" x14ac:dyDescent="0.35">
      <c r="A13" s="70" t="s">
        <v>8</v>
      </c>
      <c r="B13" s="71">
        <v>32919121.040000003</v>
      </c>
      <c r="C13" s="71">
        <v>5074599.01</v>
      </c>
      <c r="D13" s="72">
        <v>0.15415353902778442</v>
      </c>
      <c r="E13" s="73">
        <v>216544156.51000011</v>
      </c>
      <c r="F13" s="73">
        <v>25413240.020000014</v>
      </c>
      <c r="G13" s="74">
        <v>0.11735823505736771</v>
      </c>
      <c r="H13" s="73">
        <v>26874053.759999998</v>
      </c>
      <c r="I13" s="73">
        <v>1137043.6699999992</v>
      </c>
      <c r="J13" s="75">
        <v>4.2310091367473671E-2</v>
      </c>
      <c r="K13" s="71">
        <v>15000</v>
      </c>
      <c r="L13" s="73">
        <v>15000</v>
      </c>
      <c r="M13" s="76">
        <v>1</v>
      </c>
    </row>
    <row r="14" spans="1:13" s="13" customFormat="1" ht="15.5" x14ac:dyDescent="0.35">
      <c r="A14" s="77" t="s">
        <v>12</v>
      </c>
      <c r="B14" s="78">
        <f>SUM(B3:B13)</f>
        <v>77929352.329999998</v>
      </c>
      <c r="C14" s="78">
        <f>SUM(C3:C13)</f>
        <v>8774836.4499999993</v>
      </c>
      <c r="D14" s="79" t="s">
        <v>32</v>
      </c>
      <c r="E14" s="78">
        <f>SUM(E3:E13)</f>
        <v>730382587.02000022</v>
      </c>
      <c r="F14" s="78">
        <f>SUM(F3:F13)</f>
        <v>35727211.20000001</v>
      </c>
      <c r="G14" s="79" t="s">
        <v>32</v>
      </c>
      <c r="H14" s="78">
        <f>SUM(H3:H13)</f>
        <v>70255699.719999999</v>
      </c>
      <c r="I14" s="78">
        <f>SUM(I3:I13)</f>
        <v>2741357.5199999991</v>
      </c>
      <c r="J14" s="79" t="s">
        <v>32</v>
      </c>
      <c r="K14" s="78">
        <f>SUM(K3:K13)</f>
        <v>1033719</v>
      </c>
      <c r="L14" s="78">
        <f>SUM(L3:L13)</f>
        <v>217445.96</v>
      </c>
      <c r="M14" s="79" t="s">
        <v>32</v>
      </c>
    </row>
  </sheetData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69800-B75E-43AE-8117-D7815DB76271}">
  <dimension ref="A1:M14"/>
  <sheetViews>
    <sheetView workbookViewId="0">
      <selection sqref="A1:D1"/>
    </sheetView>
  </sheetViews>
  <sheetFormatPr defaultColWidth="8.7265625" defaultRowHeight="14.5" x14ac:dyDescent="0.35"/>
  <cols>
    <col min="1" max="1" width="11.453125" style="2" customWidth="1"/>
    <col min="2" max="2" width="28.08984375" style="2" customWidth="1"/>
    <col min="3" max="3" width="30" style="2" customWidth="1"/>
    <col min="4" max="4" width="36" style="14" customWidth="1"/>
    <col min="5" max="5" width="22.90625" style="2" customWidth="1"/>
    <col min="6" max="6" width="24.81640625" style="2" customWidth="1"/>
    <col min="7" max="7" width="36.54296875" style="14" customWidth="1"/>
    <col min="8" max="8" width="25.26953125" style="2" customWidth="1"/>
    <col min="9" max="9" width="27.1796875" style="2" customWidth="1"/>
    <col min="10" max="10" width="38.90625" style="14" customWidth="1"/>
    <col min="11" max="11" width="26.453125" style="2" customWidth="1"/>
    <col min="12" max="12" width="28.36328125" style="2" customWidth="1"/>
    <col min="13" max="13" width="40.08984375" style="14" customWidth="1"/>
    <col min="14" max="16384" width="8.7265625" style="2"/>
  </cols>
  <sheetData>
    <row r="1" spans="1:13" ht="19.5" thickBot="1" x14ac:dyDescent="0.45">
      <c r="A1" s="90" t="s">
        <v>41</v>
      </c>
      <c r="B1" s="90"/>
      <c r="C1" s="90"/>
      <c r="D1" s="90"/>
      <c r="E1" s="53"/>
      <c r="F1" s="53"/>
      <c r="G1" s="80"/>
      <c r="H1" s="53"/>
      <c r="I1" s="53"/>
      <c r="J1" s="80"/>
      <c r="K1" s="53"/>
      <c r="L1" s="53"/>
      <c r="M1" s="80"/>
    </row>
    <row r="2" spans="1:13" s="15" customFormat="1" ht="56" customHeight="1" thickTop="1" x14ac:dyDescent="0.35">
      <c r="A2" s="81" t="s">
        <v>13</v>
      </c>
      <c r="B2" s="20" t="s">
        <v>31</v>
      </c>
      <c r="C2" s="20" t="s">
        <v>17</v>
      </c>
      <c r="D2" s="21" t="s">
        <v>16</v>
      </c>
      <c r="E2" s="22" t="s">
        <v>30</v>
      </c>
      <c r="F2" s="22" t="s">
        <v>14</v>
      </c>
      <c r="G2" s="23" t="s">
        <v>21</v>
      </c>
      <c r="H2" s="39" t="s">
        <v>29</v>
      </c>
      <c r="I2" s="39" t="s">
        <v>15</v>
      </c>
      <c r="J2" s="82" t="s">
        <v>22</v>
      </c>
      <c r="K2" s="83" t="s">
        <v>28</v>
      </c>
      <c r="L2" s="83" t="s">
        <v>26</v>
      </c>
      <c r="M2" s="84" t="s">
        <v>23</v>
      </c>
    </row>
    <row r="3" spans="1:13" ht="27.65" customHeight="1" x14ac:dyDescent="0.35">
      <c r="A3" s="48" t="s">
        <v>4</v>
      </c>
      <c r="B3" s="27">
        <v>2010873.2799999998</v>
      </c>
      <c r="C3" s="27">
        <v>0</v>
      </c>
      <c r="D3" s="28">
        <v>0</v>
      </c>
      <c r="E3" s="27">
        <v>14689647.560000001</v>
      </c>
      <c r="F3" s="27">
        <v>615610.42000000179</v>
      </c>
      <c r="G3" s="28">
        <v>4.1907773313521336E-2</v>
      </c>
      <c r="H3" s="27">
        <v>721102</v>
      </c>
      <c r="I3" s="27">
        <v>2298.9100000000326</v>
      </c>
      <c r="J3" s="28">
        <v>3.1880510662847038E-3</v>
      </c>
      <c r="K3" s="27">
        <v>103719</v>
      </c>
      <c r="L3" s="27">
        <v>8647.1600000000035</v>
      </c>
      <c r="M3" s="31">
        <v>8.3371031344305319E-2</v>
      </c>
    </row>
    <row r="4" spans="1:13" ht="27.65" customHeight="1" x14ac:dyDescent="0.35">
      <c r="A4" s="48" t="s">
        <v>3</v>
      </c>
      <c r="B4" s="27">
        <v>0</v>
      </c>
      <c r="C4" s="27">
        <v>0</v>
      </c>
      <c r="D4" s="28">
        <v>0</v>
      </c>
      <c r="E4" s="27">
        <v>17203679.389999997</v>
      </c>
      <c r="F4" s="27">
        <v>39817.389999996871</v>
      </c>
      <c r="G4" s="28">
        <v>2.3144694281585819E-3</v>
      </c>
      <c r="H4" s="27">
        <v>1351768</v>
      </c>
      <c r="I4" s="27">
        <v>0</v>
      </c>
      <c r="J4" s="28">
        <v>0</v>
      </c>
      <c r="K4" s="27">
        <v>630000</v>
      </c>
      <c r="L4" s="27">
        <v>176344.55000000005</v>
      </c>
      <c r="M4" s="31">
        <v>0.2799119841269842</v>
      </c>
    </row>
    <row r="5" spans="1:13" ht="27.65" customHeight="1" x14ac:dyDescent="0.35">
      <c r="A5" s="48" t="s">
        <v>2</v>
      </c>
      <c r="B5" s="27">
        <v>2934643.68</v>
      </c>
      <c r="C5" s="27">
        <v>75046.239999999758</v>
      </c>
      <c r="D5" s="28">
        <v>2.5572521976500995E-2</v>
      </c>
      <c r="E5" s="27">
        <v>38807078.649999991</v>
      </c>
      <c r="F5" s="27">
        <v>225671.88999999315</v>
      </c>
      <c r="G5" s="28">
        <v>5.8152248984089192E-3</v>
      </c>
      <c r="H5" s="27">
        <v>5788018.9699999997</v>
      </c>
      <c r="I5" s="27">
        <v>401948.28000000026</v>
      </c>
      <c r="J5" s="28">
        <v>6.9444879514622651E-2</v>
      </c>
      <c r="K5" s="27">
        <v>30000</v>
      </c>
      <c r="L5" s="27">
        <v>15000</v>
      </c>
      <c r="M5" s="31">
        <v>0.5</v>
      </c>
    </row>
    <row r="6" spans="1:13" ht="27.65" customHeight="1" x14ac:dyDescent="0.35">
      <c r="A6" s="48" t="s">
        <v>1</v>
      </c>
      <c r="B6" s="27">
        <v>8064690.5800000001</v>
      </c>
      <c r="C6" s="27">
        <v>308294.26000000071</v>
      </c>
      <c r="D6" s="28">
        <v>3.8227661302289009E-2</v>
      </c>
      <c r="E6" s="27">
        <v>69829383.600000039</v>
      </c>
      <c r="F6" s="27">
        <v>2110587.0600000173</v>
      </c>
      <c r="G6" s="28">
        <v>3.0224913226930106E-2</v>
      </c>
      <c r="H6" s="27">
        <v>8778041.8399999999</v>
      </c>
      <c r="I6" s="27">
        <v>250191.3900000006</v>
      </c>
      <c r="J6" s="28">
        <v>2.8501959156758884E-2</v>
      </c>
      <c r="K6" s="27">
        <v>0</v>
      </c>
      <c r="L6" s="27">
        <v>0</v>
      </c>
      <c r="M6" s="31">
        <v>0</v>
      </c>
    </row>
    <row r="7" spans="1:13" ht="27.65" customHeight="1" x14ac:dyDescent="0.35">
      <c r="A7" s="48" t="s">
        <v>10</v>
      </c>
      <c r="B7" s="27">
        <v>6255696.7199999997</v>
      </c>
      <c r="C7" s="27">
        <v>25000.009999999776</v>
      </c>
      <c r="D7" s="28">
        <v>3.9963590178648846E-3</v>
      </c>
      <c r="E7" s="27">
        <v>37469108.359999992</v>
      </c>
      <c r="F7" s="27">
        <v>345049.16999999434</v>
      </c>
      <c r="G7" s="28">
        <v>9.2088972783870762E-3</v>
      </c>
      <c r="H7" s="27">
        <v>3794500</v>
      </c>
      <c r="I7" s="27">
        <v>25010.379999999888</v>
      </c>
      <c r="J7" s="28">
        <v>6.5912188694162311E-3</v>
      </c>
      <c r="K7" s="27">
        <v>0</v>
      </c>
      <c r="L7" s="27">
        <v>0</v>
      </c>
      <c r="M7" s="31">
        <v>0</v>
      </c>
    </row>
    <row r="8" spans="1:13" ht="27.65" customHeight="1" x14ac:dyDescent="0.35">
      <c r="A8" s="48" t="s">
        <v>11</v>
      </c>
      <c r="B8" s="27">
        <v>2282575.33</v>
      </c>
      <c r="C8" s="27">
        <v>15390.959999999963</v>
      </c>
      <c r="D8" s="28">
        <v>6.7428048475403277E-3</v>
      </c>
      <c r="E8" s="27">
        <v>34532600.929999992</v>
      </c>
      <c r="F8" s="27">
        <v>66640.359999999404</v>
      </c>
      <c r="G8" s="28">
        <v>1.9297810823773191E-3</v>
      </c>
      <c r="H8" s="27">
        <v>629000</v>
      </c>
      <c r="I8" s="27">
        <v>0</v>
      </c>
      <c r="J8" s="28">
        <v>0</v>
      </c>
      <c r="K8" s="27">
        <v>15000</v>
      </c>
      <c r="L8" s="27">
        <v>0</v>
      </c>
      <c r="M8" s="31">
        <v>0</v>
      </c>
    </row>
    <row r="9" spans="1:13" ht="27.65" customHeight="1" x14ac:dyDescent="0.35">
      <c r="A9" s="48" t="s">
        <v>5</v>
      </c>
      <c r="B9" s="27">
        <v>11113418.199999999</v>
      </c>
      <c r="C9" s="27">
        <v>1041977.5699999984</v>
      </c>
      <c r="D9" s="28">
        <v>9.3758513469780022E-2</v>
      </c>
      <c r="E9" s="27">
        <v>72844050.040000021</v>
      </c>
      <c r="F9" s="27">
        <v>4296657.2300000042</v>
      </c>
      <c r="G9" s="28">
        <v>5.898432648432686E-2</v>
      </c>
      <c r="H9" s="27">
        <v>16822336</v>
      </c>
      <c r="I9" s="27">
        <v>2495913.5599999987</v>
      </c>
      <c r="J9" s="28">
        <v>0.14836902318441378</v>
      </c>
      <c r="K9" s="27">
        <v>120000</v>
      </c>
      <c r="L9" s="27">
        <v>62051.600000000006</v>
      </c>
      <c r="M9" s="31">
        <v>0.51709666666666676</v>
      </c>
    </row>
    <row r="10" spans="1:13" ht="27.65" customHeight="1" x14ac:dyDescent="0.35">
      <c r="A10" s="48" t="s">
        <v>7</v>
      </c>
      <c r="B10" s="27">
        <v>1104398.8</v>
      </c>
      <c r="C10" s="27">
        <v>78839.850000000093</v>
      </c>
      <c r="D10" s="28">
        <v>7.1387120304730586E-2</v>
      </c>
      <c r="E10" s="27">
        <v>40307355.460000008</v>
      </c>
      <c r="F10" s="27">
        <v>496701.54999999702</v>
      </c>
      <c r="G10" s="28">
        <v>1.2322851358802513E-2</v>
      </c>
      <c r="H10" s="27">
        <v>889007.15999999992</v>
      </c>
      <c r="I10" s="27">
        <v>242995.68999999994</v>
      </c>
      <c r="J10" s="28">
        <v>0.27333378282352638</v>
      </c>
      <c r="K10" s="27">
        <v>105000</v>
      </c>
      <c r="L10" s="27">
        <v>2976.2399999999907</v>
      </c>
      <c r="M10" s="31">
        <v>2.8345142857142767E-2</v>
      </c>
    </row>
    <row r="11" spans="1:13" ht="27.65" customHeight="1" x14ac:dyDescent="0.35">
      <c r="A11" s="48" t="s">
        <v>6</v>
      </c>
      <c r="B11" s="27">
        <v>2977024.06</v>
      </c>
      <c r="C11" s="27">
        <v>432226.48999999976</v>
      </c>
      <c r="D11" s="28">
        <v>0.14518743593896241</v>
      </c>
      <c r="E11" s="27">
        <v>105477229.90000001</v>
      </c>
      <c r="F11" s="27">
        <v>2245489.2200000137</v>
      </c>
      <c r="G11" s="28">
        <v>2.1288852789639042E-2</v>
      </c>
      <c r="H11" s="27">
        <v>18325650.800000001</v>
      </c>
      <c r="I11" s="27">
        <v>1887145.7600000016</v>
      </c>
      <c r="J11" s="28">
        <v>0.10297837608037372</v>
      </c>
      <c r="K11" s="27">
        <v>90000</v>
      </c>
      <c r="L11" s="27">
        <v>0</v>
      </c>
      <c r="M11" s="31">
        <v>0</v>
      </c>
    </row>
    <row r="12" spans="1:13" ht="27.65" customHeight="1" x14ac:dyDescent="0.35">
      <c r="A12" s="48" t="s">
        <v>9</v>
      </c>
      <c r="B12" s="27">
        <v>5247640.45</v>
      </c>
      <c r="C12" s="27">
        <v>264646.46999999974</v>
      </c>
      <c r="D12" s="28">
        <v>5.0431517273634804E-2</v>
      </c>
      <c r="E12" s="27">
        <v>82086259.62000002</v>
      </c>
      <c r="F12" s="27">
        <v>1547230.2300000191</v>
      </c>
      <c r="G12" s="28">
        <v>1.8848833375556096E-2</v>
      </c>
      <c r="H12" s="27">
        <v>2880500</v>
      </c>
      <c r="I12" s="27">
        <v>139489.41999999993</v>
      </c>
      <c r="J12" s="28">
        <v>4.8425419198055868E-2</v>
      </c>
      <c r="K12" s="27">
        <v>45000</v>
      </c>
      <c r="L12" s="27">
        <v>0</v>
      </c>
      <c r="M12" s="31">
        <v>0</v>
      </c>
    </row>
    <row r="13" spans="1:13" ht="27.65" customHeight="1" x14ac:dyDescent="0.35">
      <c r="A13" s="48" t="s">
        <v>8</v>
      </c>
      <c r="B13" s="27">
        <v>33343754.699999999</v>
      </c>
      <c r="C13" s="27">
        <v>3780462.6399999969</v>
      </c>
      <c r="D13" s="28">
        <v>0.11337843245349921</v>
      </c>
      <c r="E13" s="27">
        <v>216809033.62000009</v>
      </c>
      <c r="F13" s="27">
        <v>11090583.010000259</v>
      </c>
      <c r="G13" s="28">
        <v>5.1153694220318596E-2</v>
      </c>
      <c r="H13" s="27">
        <v>38206717.489999995</v>
      </c>
      <c r="I13" s="27">
        <v>3590197.0599999949</v>
      </c>
      <c r="J13" s="28">
        <v>9.3967691962537014E-2</v>
      </c>
      <c r="K13" s="27">
        <v>30000</v>
      </c>
      <c r="L13" s="27">
        <v>21780.879999999997</v>
      </c>
      <c r="M13" s="31">
        <v>0.72602933333333319</v>
      </c>
    </row>
    <row r="14" spans="1:13" s="3" customFormat="1" ht="15.5" x14ac:dyDescent="0.35">
      <c r="A14" s="52" t="s">
        <v>12</v>
      </c>
      <c r="B14" s="34">
        <f>SUM(B3:B13)</f>
        <v>75334715.799999997</v>
      </c>
      <c r="C14" s="34">
        <f>SUM(C3:C13)</f>
        <v>6021884.4899999946</v>
      </c>
      <c r="D14" s="35" t="s">
        <v>32</v>
      </c>
      <c r="E14" s="34">
        <f>SUM(E3:E13)</f>
        <v>730055427.13000011</v>
      </c>
      <c r="F14" s="34">
        <f>SUM(F3:F13)</f>
        <v>23080037.530000295</v>
      </c>
      <c r="G14" s="35" t="s">
        <v>32</v>
      </c>
      <c r="H14" s="34">
        <f>SUM(H3:H13)</f>
        <v>98186642.25999999</v>
      </c>
      <c r="I14" s="34">
        <f>SUM(I3:I13)</f>
        <v>9035190.4499999955</v>
      </c>
      <c r="J14" s="35" t="s">
        <v>32</v>
      </c>
      <c r="K14" s="34">
        <f>SUM(K3:K13)</f>
        <v>1168719</v>
      </c>
      <c r="L14" s="34">
        <f>SUM(L3:L13)</f>
        <v>286800.43000000005</v>
      </c>
      <c r="M14" s="38" t="s">
        <v>32</v>
      </c>
    </row>
  </sheetData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085D0-23CD-4E6C-9683-5A7CA4D369E4}">
  <dimension ref="A1:M14"/>
  <sheetViews>
    <sheetView workbookViewId="0">
      <selection sqref="A1:D1"/>
    </sheetView>
  </sheetViews>
  <sheetFormatPr defaultColWidth="8.7265625" defaultRowHeight="14.5" x14ac:dyDescent="0.35"/>
  <cols>
    <col min="1" max="1" width="11.453125" style="2" customWidth="1"/>
    <col min="2" max="2" width="28.08984375" style="2" customWidth="1"/>
    <col min="3" max="3" width="30" style="2" customWidth="1"/>
    <col min="4" max="4" width="36" style="14" customWidth="1"/>
    <col min="5" max="5" width="22.90625" style="2" customWidth="1"/>
    <col min="6" max="6" width="24.81640625" style="2" customWidth="1"/>
    <col min="7" max="7" width="36.54296875" style="14" customWidth="1"/>
    <col min="8" max="8" width="25.26953125" style="2" customWidth="1"/>
    <col min="9" max="9" width="27.1796875" style="2" customWidth="1"/>
    <col min="10" max="10" width="38.90625" style="14" customWidth="1"/>
    <col min="11" max="11" width="26.453125" style="2" customWidth="1"/>
    <col min="12" max="12" width="28.36328125" style="2" customWidth="1"/>
    <col min="13" max="13" width="40.08984375" style="14" customWidth="1"/>
    <col min="14" max="16384" width="8.7265625" style="2"/>
  </cols>
  <sheetData>
    <row r="1" spans="1:13" ht="19.5" thickBot="1" x14ac:dyDescent="0.45">
      <c r="A1" s="90" t="s">
        <v>42</v>
      </c>
      <c r="B1" s="90"/>
      <c r="C1" s="90"/>
      <c r="D1" s="90"/>
      <c r="E1" s="53"/>
      <c r="F1" s="53"/>
      <c r="G1" s="80"/>
      <c r="H1" s="53"/>
      <c r="I1" s="53"/>
      <c r="J1" s="80"/>
      <c r="K1" s="53"/>
      <c r="L1" s="53"/>
      <c r="M1" s="80"/>
    </row>
    <row r="2" spans="1:13" s="15" customFormat="1" ht="47.5" customHeight="1" thickTop="1" x14ac:dyDescent="0.35">
      <c r="A2" s="81" t="s">
        <v>13</v>
      </c>
      <c r="B2" s="20" t="s">
        <v>31</v>
      </c>
      <c r="C2" s="20" t="s">
        <v>17</v>
      </c>
      <c r="D2" s="21" t="s">
        <v>16</v>
      </c>
      <c r="E2" s="22" t="s">
        <v>30</v>
      </c>
      <c r="F2" s="22" t="s">
        <v>14</v>
      </c>
      <c r="G2" s="23" t="s">
        <v>21</v>
      </c>
      <c r="H2" s="39" t="s">
        <v>29</v>
      </c>
      <c r="I2" s="39" t="s">
        <v>15</v>
      </c>
      <c r="J2" s="82" t="s">
        <v>22</v>
      </c>
      <c r="K2" s="83" t="s">
        <v>28</v>
      </c>
      <c r="L2" s="83" t="s">
        <v>26</v>
      </c>
      <c r="M2" s="84" t="s">
        <v>23</v>
      </c>
    </row>
    <row r="3" spans="1:13" ht="27.65" customHeight="1" x14ac:dyDescent="0.35">
      <c r="A3" s="48">
        <v>1</v>
      </c>
      <c r="B3" s="27">
        <v>2193931.5</v>
      </c>
      <c r="C3" s="27">
        <v>0</v>
      </c>
      <c r="D3" s="28">
        <f>C3/B3</f>
        <v>0</v>
      </c>
      <c r="E3" s="27">
        <v>13762625.25</v>
      </c>
      <c r="F3" s="27">
        <v>357058.05</v>
      </c>
      <c r="G3" s="28">
        <f>F3/E3</f>
        <v>2.5944036367625427E-2</v>
      </c>
      <c r="H3" s="27">
        <v>795602</v>
      </c>
      <c r="I3" s="27">
        <v>101898.74</v>
      </c>
      <c r="J3" s="28">
        <f>I3/H3</f>
        <v>0.12807753122792553</v>
      </c>
      <c r="K3" s="27">
        <v>118719</v>
      </c>
      <c r="L3" s="27">
        <v>17092</v>
      </c>
      <c r="M3" s="31">
        <f>L3/K3</f>
        <v>0.14397021538254196</v>
      </c>
    </row>
    <row r="4" spans="1:13" ht="27.65" customHeight="1" x14ac:dyDescent="0.35">
      <c r="A4" s="48">
        <v>2</v>
      </c>
      <c r="B4" s="27">
        <v>0</v>
      </c>
      <c r="C4" s="27">
        <v>0</v>
      </c>
      <c r="D4" s="28">
        <v>0</v>
      </c>
      <c r="E4" s="27">
        <v>17203679.390000001</v>
      </c>
      <c r="F4" s="27">
        <v>89151.07</v>
      </c>
      <c r="G4" s="28">
        <f t="shared" ref="G4:G13" si="0">F4/E4</f>
        <v>5.1820932010521502E-3</v>
      </c>
      <c r="H4" s="27">
        <v>1167814.8999999999</v>
      </c>
      <c r="I4" s="27">
        <v>215.79</v>
      </c>
      <c r="J4" s="28">
        <f t="shared" ref="J4:J13" si="1">I4/H4</f>
        <v>1.847809956869021E-4</v>
      </c>
      <c r="K4" s="27">
        <v>660000</v>
      </c>
      <c r="L4" s="27">
        <v>131653.45000000001</v>
      </c>
      <c r="M4" s="31">
        <f t="shared" ref="M4:M13" si="2">L4/K4</f>
        <v>0.19947492424242427</v>
      </c>
    </row>
    <row r="5" spans="1:13" ht="27.65" customHeight="1" x14ac:dyDescent="0.35">
      <c r="A5" s="48">
        <v>3</v>
      </c>
      <c r="B5" s="27">
        <v>3192231.19</v>
      </c>
      <c r="C5" s="27">
        <v>81990.61</v>
      </c>
      <c r="D5" s="28">
        <f t="shared" ref="D5:D13" si="3">C5/B5</f>
        <v>2.5684421058488564E-2</v>
      </c>
      <c r="E5" s="27">
        <v>39855994.100000001</v>
      </c>
      <c r="F5" s="27">
        <v>507111.46</v>
      </c>
      <c r="G5" s="28">
        <f t="shared" si="0"/>
        <v>1.2723593312655573E-2</v>
      </c>
      <c r="H5" s="27">
        <v>4910832</v>
      </c>
      <c r="I5" s="27">
        <v>606.22</v>
      </c>
      <c r="J5" s="28">
        <f t="shared" si="1"/>
        <v>1.234454772633232E-4</v>
      </c>
      <c r="K5" s="27">
        <v>60000</v>
      </c>
      <c r="L5" s="27">
        <v>15000</v>
      </c>
      <c r="M5" s="31">
        <f t="shared" si="2"/>
        <v>0.25</v>
      </c>
    </row>
    <row r="6" spans="1:13" ht="27.65" customHeight="1" x14ac:dyDescent="0.35">
      <c r="A6" s="48">
        <v>4</v>
      </c>
      <c r="B6" s="27">
        <v>7884098.5999999996</v>
      </c>
      <c r="C6" s="27">
        <v>43479.11</v>
      </c>
      <c r="D6" s="28">
        <f t="shared" si="3"/>
        <v>5.5147851651677722E-3</v>
      </c>
      <c r="E6" s="27">
        <v>70260835.689999998</v>
      </c>
      <c r="F6" s="27">
        <v>1875973.62</v>
      </c>
      <c r="G6" s="28">
        <f t="shared" si="0"/>
        <v>2.6700132464649882E-2</v>
      </c>
      <c r="H6" s="27">
        <v>7554330</v>
      </c>
      <c r="I6" s="27">
        <v>499901.49</v>
      </c>
      <c r="J6" s="28">
        <f t="shared" si="1"/>
        <v>6.6174166339039997E-2</v>
      </c>
      <c r="K6" s="27">
        <v>0</v>
      </c>
      <c r="L6" s="27">
        <v>0</v>
      </c>
      <c r="M6" s="31">
        <v>0</v>
      </c>
    </row>
    <row r="7" spans="1:13" ht="27.65" customHeight="1" x14ac:dyDescent="0.35">
      <c r="A7" s="48">
        <v>5</v>
      </c>
      <c r="B7" s="27">
        <v>6305696.7199999997</v>
      </c>
      <c r="C7" s="27">
        <v>0</v>
      </c>
      <c r="D7" s="28">
        <f t="shared" si="3"/>
        <v>0</v>
      </c>
      <c r="E7" s="27">
        <v>37316496.229999997</v>
      </c>
      <c r="F7" s="27">
        <v>518503.7</v>
      </c>
      <c r="G7" s="28">
        <f t="shared" si="0"/>
        <v>1.3894758414729123E-2</v>
      </c>
      <c r="H7" s="27">
        <v>2286000</v>
      </c>
      <c r="I7" s="27">
        <v>0.01</v>
      </c>
      <c r="J7" s="28">
        <f t="shared" si="1"/>
        <v>4.3744531933508316E-9</v>
      </c>
      <c r="K7" s="27">
        <v>0</v>
      </c>
      <c r="L7" s="27">
        <v>0</v>
      </c>
      <c r="M7" s="31">
        <v>0</v>
      </c>
    </row>
    <row r="8" spans="1:13" ht="27.65" customHeight="1" x14ac:dyDescent="0.35">
      <c r="A8" s="48">
        <v>6</v>
      </c>
      <c r="B8" s="27">
        <v>0</v>
      </c>
      <c r="C8" s="27">
        <v>0</v>
      </c>
      <c r="D8" s="28">
        <v>0</v>
      </c>
      <c r="E8" s="27">
        <v>34372058.039999999</v>
      </c>
      <c r="F8" s="27">
        <v>60578.47</v>
      </c>
      <c r="G8" s="28">
        <f t="shared" si="0"/>
        <v>1.7624336002663168E-3</v>
      </c>
      <c r="H8" s="27">
        <v>509000</v>
      </c>
      <c r="I8" s="27">
        <v>0</v>
      </c>
      <c r="J8" s="28">
        <f t="shared" si="1"/>
        <v>0</v>
      </c>
      <c r="K8" s="27">
        <v>15000</v>
      </c>
      <c r="L8" s="27">
        <v>0</v>
      </c>
      <c r="M8" s="31">
        <f t="shared" si="2"/>
        <v>0</v>
      </c>
    </row>
    <row r="9" spans="1:13" ht="27.65" customHeight="1" x14ac:dyDescent="0.35">
      <c r="A9" s="48">
        <v>7</v>
      </c>
      <c r="B9" s="27">
        <v>12939914.25</v>
      </c>
      <c r="C9" s="27">
        <v>1457650.92</v>
      </c>
      <c r="D9" s="28">
        <f t="shared" si="3"/>
        <v>0.11264764911405807</v>
      </c>
      <c r="E9" s="27">
        <v>72617735.430000007</v>
      </c>
      <c r="F9" s="27">
        <v>3590638.01</v>
      </c>
      <c r="G9" s="28">
        <f t="shared" si="0"/>
        <v>4.9445744744563147E-2</v>
      </c>
      <c r="H9" s="27">
        <v>13468665.4</v>
      </c>
      <c r="I9" s="27">
        <v>840503.71</v>
      </c>
      <c r="J9" s="28">
        <f t="shared" si="1"/>
        <v>6.2404379724215281E-2</v>
      </c>
      <c r="K9" s="27">
        <v>120000</v>
      </c>
      <c r="L9" s="27">
        <v>38958.36</v>
      </c>
      <c r="M9" s="31">
        <f t="shared" si="2"/>
        <v>0.32465300000000002</v>
      </c>
    </row>
    <row r="10" spans="1:13" ht="27.65" customHeight="1" x14ac:dyDescent="0.35">
      <c r="A10" s="48">
        <v>8</v>
      </c>
      <c r="B10" s="27">
        <v>1104398.8</v>
      </c>
      <c r="C10" s="27">
        <v>468.17000000004191</v>
      </c>
      <c r="D10" s="28">
        <f t="shared" si="3"/>
        <v>4.2391389776957552E-4</v>
      </c>
      <c r="E10" s="27">
        <v>40453973.200000003</v>
      </c>
      <c r="F10" s="27">
        <v>133993.5</v>
      </c>
      <c r="G10" s="28">
        <f t="shared" si="0"/>
        <v>3.3122457301672406E-3</v>
      </c>
      <c r="H10" s="27">
        <v>1527000</v>
      </c>
      <c r="I10" s="27">
        <v>371622.82</v>
      </c>
      <c r="J10" s="28">
        <f t="shared" si="1"/>
        <v>0.24336792403405372</v>
      </c>
      <c r="K10" s="27">
        <v>120000</v>
      </c>
      <c r="L10" s="27">
        <v>21201.46</v>
      </c>
      <c r="M10" s="31">
        <f t="shared" si="2"/>
        <v>0.17667883333333331</v>
      </c>
    </row>
    <row r="11" spans="1:13" ht="27.65" customHeight="1" x14ac:dyDescent="0.35">
      <c r="A11" s="48">
        <v>9</v>
      </c>
      <c r="B11" s="27">
        <v>1353198.6</v>
      </c>
      <c r="C11" s="27">
        <v>173195.96000000002</v>
      </c>
      <c r="D11" s="28">
        <f t="shared" si="3"/>
        <v>0.12799005260572988</v>
      </c>
      <c r="E11" s="27">
        <v>105667644.37</v>
      </c>
      <c r="F11" s="27">
        <v>1428130.5</v>
      </c>
      <c r="G11" s="28">
        <f t="shared" si="0"/>
        <v>1.3515305546126654E-2</v>
      </c>
      <c r="H11" s="27">
        <v>12473755.6</v>
      </c>
      <c r="I11" s="27">
        <v>498308.8</v>
      </c>
      <c r="J11" s="28">
        <f t="shared" si="1"/>
        <v>3.9948578117082877E-2</v>
      </c>
      <c r="K11" s="27">
        <v>90000</v>
      </c>
      <c r="L11" s="27">
        <v>0</v>
      </c>
      <c r="M11" s="31">
        <f t="shared" si="2"/>
        <v>0</v>
      </c>
    </row>
    <row r="12" spans="1:13" ht="27.65" customHeight="1" x14ac:dyDescent="0.35">
      <c r="A12" s="48">
        <v>10</v>
      </c>
      <c r="B12" s="27">
        <v>7560407.0999999996</v>
      </c>
      <c r="C12" s="27">
        <v>53335.54</v>
      </c>
      <c r="D12" s="28">
        <f t="shared" si="3"/>
        <v>7.0545857246232151E-3</v>
      </c>
      <c r="E12" s="27">
        <v>82179468.980000004</v>
      </c>
      <c r="F12" s="27">
        <v>1866946.75</v>
      </c>
      <c r="G12" s="28">
        <f t="shared" si="0"/>
        <v>2.271792180178675E-2</v>
      </c>
      <c r="H12" s="27">
        <v>3308500</v>
      </c>
      <c r="I12" s="27">
        <v>60656.76</v>
      </c>
      <c r="J12" s="28">
        <f t="shared" si="1"/>
        <v>1.8333613419978842E-2</v>
      </c>
      <c r="K12" s="27">
        <v>45000</v>
      </c>
      <c r="L12" s="27">
        <v>0</v>
      </c>
      <c r="M12" s="31">
        <f t="shared" si="2"/>
        <v>0</v>
      </c>
    </row>
    <row r="13" spans="1:13" ht="27.65" customHeight="1" x14ac:dyDescent="0.35">
      <c r="A13" s="48">
        <v>11</v>
      </c>
      <c r="B13" s="27">
        <v>29883934.010000002</v>
      </c>
      <c r="C13" s="27">
        <v>4617089.18</v>
      </c>
      <c r="D13" s="28">
        <f t="shared" si="3"/>
        <v>0.15450071528249903</v>
      </c>
      <c r="E13" s="27">
        <v>216582720.36000001</v>
      </c>
      <c r="F13" s="27">
        <v>17898861.949999999</v>
      </c>
      <c r="G13" s="28">
        <f t="shared" si="0"/>
        <v>8.2642151323285729E-2</v>
      </c>
      <c r="H13" s="27">
        <v>33313037.609999999</v>
      </c>
      <c r="I13" s="27">
        <v>1535573.49</v>
      </c>
      <c r="J13" s="28">
        <f t="shared" si="1"/>
        <v>4.6095270805897551E-2</v>
      </c>
      <c r="K13" s="27">
        <v>30000</v>
      </c>
      <c r="L13" s="27">
        <v>15000</v>
      </c>
      <c r="M13" s="31">
        <f t="shared" si="2"/>
        <v>0.5</v>
      </c>
    </row>
    <row r="14" spans="1:13" s="3" customFormat="1" ht="15.5" x14ac:dyDescent="0.35">
      <c r="A14" s="52" t="s">
        <v>12</v>
      </c>
      <c r="B14" s="34">
        <f>SUM(B3:B13)</f>
        <v>72417810.769999996</v>
      </c>
      <c r="C14" s="34">
        <f>SUM(C3:C13)</f>
        <v>6427209.4900000002</v>
      </c>
      <c r="D14" s="35" t="s">
        <v>32</v>
      </c>
      <c r="E14" s="34">
        <f>SUM(E3:E13)</f>
        <v>730273231.03999996</v>
      </c>
      <c r="F14" s="34">
        <f>SUM(F3:F13)</f>
        <v>28326947.079999998</v>
      </c>
      <c r="G14" s="35" t="s">
        <v>32</v>
      </c>
      <c r="H14" s="34">
        <f>SUM(H3:H13)</f>
        <v>81314537.50999999</v>
      </c>
      <c r="I14" s="34">
        <f>SUM(I3:I13)</f>
        <v>3909287.83</v>
      </c>
      <c r="J14" s="35" t="s">
        <v>32</v>
      </c>
      <c r="K14" s="34">
        <f>SUM(K3:K13)</f>
        <v>1258719</v>
      </c>
      <c r="L14" s="34">
        <f>SUM(L3:L13)</f>
        <v>238905.27</v>
      </c>
      <c r="M14" s="38" t="s">
        <v>32</v>
      </c>
    </row>
  </sheetData>
  <mergeCells count="1">
    <mergeCell ref="A1:D1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Cover Page</vt:lpstr>
      <vt:lpstr>2017-18 Grant Expenditures</vt:lpstr>
      <vt:lpstr>2018-19 Grant Expenditures</vt:lpstr>
      <vt:lpstr>2019-20 Grant Expenditures</vt:lpstr>
      <vt:lpstr>2022-23 Grant Expenditures</vt:lpstr>
      <vt:lpstr>2023-24 Grant Expenditures</vt:lpstr>
      <vt:lpstr>2024-25 Grant Expenditures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Unspent Expanded Learning Grant Funds per Region - Advisory Committee (CA Dept of Education)</dc:title>
  <dc:subject>Worksheet detailing unspent Expanded Learning grant funds per region.</dc:subject>
  <dc:creator/>
  <cp:lastModifiedBy/>
  <dcterms:created xsi:type="dcterms:W3CDTF">2026-05-14T21:14:19Z</dcterms:created>
  <dcterms:modified xsi:type="dcterms:W3CDTF">2026-05-15T20:25:47Z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