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585" windowHeight="8925" activeTab="0"/>
  </bookViews>
  <sheets>
    <sheet name="Data" sheetId="1" r:id="rId1"/>
  </sheets>
  <definedNames>
    <definedName name="_xlnm.Print_Area" localSheetId="0">'Data'!$B$5:$X$119</definedName>
    <definedName name="_xlnm.Print_Titles" localSheetId="0">'Data'!$4:$4</definedName>
  </definedNames>
  <calcPr fullCalcOnLoad="1"/>
</workbook>
</file>

<file path=xl/sharedStrings.xml><?xml version="1.0" encoding="utf-8"?>
<sst xmlns="http://schemas.openxmlformats.org/spreadsheetml/2006/main" count="464" uniqueCount="187">
  <si>
    <t xml:space="preserve"> 960 sq ft standard ts?</t>
  </si>
  <si>
    <t xml:space="preserve"> 1350 sq ft k ts?</t>
  </si>
  <si>
    <t xml:space="preserve"> bid date</t>
  </si>
  <si>
    <t xml:space="preserve"> Project Financing: 50/50  or F. Hardship</t>
  </si>
  <si>
    <t>San Elijio Elementary</t>
  </si>
  <si>
    <t>K-5</t>
  </si>
  <si>
    <t>N</t>
  </si>
  <si>
    <t>Y</t>
  </si>
  <si>
    <t>San Marcos Unified</t>
  </si>
  <si>
    <t>Chula Vista</t>
  </si>
  <si>
    <t>Otay Ranch (ES #43)</t>
  </si>
  <si>
    <t>K-6</t>
  </si>
  <si>
    <t>Imperial Unified</t>
  </si>
  <si>
    <t>Frank Wright Middle</t>
  </si>
  <si>
    <t>6-8</t>
  </si>
  <si>
    <t>Val Verde Unified</t>
  </si>
  <si>
    <t>Stoneridge Middle</t>
  </si>
  <si>
    <t>Corona- Norco</t>
  </si>
  <si>
    <t>9-12</t>
  </si>
  <si>
    <t>Desert Sands</t>
  </si>
  <si>
    <t>High School #4</t>
  </si>
  <si>
    <t>Antelope Valley High</t>
  </si>
  <si>
    <t>Cottonwood Elem</t>
  </si>
  <si>
    <t>Plum Valley Elem</t>
  </si>
  <si>
    <t xml:space="preserve">Plum Valley </t>
  </si>
  <si>
    <t>K-8</t>
  </si>
  <si>
    <t>Richfield Elem</t>
  </si>
  <si>
    <t>Capistrano Unified</t>
  </si>
  <si>
    <t>Irvine Unified</t>
  </si>
  <si>
    <t>El Camino Real</t>
  </si>
  <si>
    <t>Turtle Ridge</t>
  </si>
  <si>
    <t>Placentia Yorba Linda Unif</t>
  </si>
  <si>
    <t>Valadez Middle</t>
  </si>
  <si>
    <t>Carlsbad Unif</t>
  </si>
  <si>
    <t>Southeast Elem</t>
  </si>
  <si>
    <t>Chino Valley Unif</t>
  </si>
  <si>
    <t>Clovis Unified</t>
  </si>
  <si>
    <t>50/50</t>
  </si>
  <si>
    <t>Central Unified</t>
  </si>
  <si>
    <t>Visalia Unified</t>
  </si>
  <si>
    <t>Leila Elementary</t>
  </si>
  <si>
    <t>Southeast Elementary</t>
  </si>
  <si>
    <t>Sylvan Elementary</t>
  </si>
  <si>
    <t>Daniel Savage Middle School</t>
  </si>
  <si>
    <t>Porterville Unified</t>
  </si>
  <si>
    <t>Dixon Unified</t>
  </si>
  <si>
    <t>Brentwood ES</t>
  </si>
  <si>
    <t>San Ramon Valley U</t>
  </si>
  <si>
    <t>Petaluma Joint UHSD</t>
  </si>
  <si>
    <t>Alameda City Unified</t>
  </si>
  <si>
    <t>Gilroy Unified</t>
  </si>
  <si>
    <t>Kenilworth Jr. High</t>
  </si>
  <si>
    <t>7-8</t>
  </si>
  <si>
    <t>Greenfield ES</t>
  </si>
  <si>
    <t>Panama-Buena Vista</t>
  </si>
  <si>
    <t>Mojave Unified</t>
  </si>
  <si>
    <t>California City High</t>
  </si>
  <si>
    <t>Kern Union High</t>
  </si>
  <si>
    <t>Arvin Union</t>
  </si>
  <si>
    <t>Los Angeles USD</t>
  </si>
  <si>
    <t>Canoga Park New Elementary</t>
  </si>
  <si>
    <t>y</t>
  </si>
  <si>
    <t>Central L.A. MS #1</t>
  </si>
  <si>
    <t>Central Los Angeles MS #3</t>
  </si>
  <si>
    <t>Central High #2</t>
  </si>
  <si>
    <t>East Los Angeles HS #1</t>
  </si>
  <si>
    <t>El Camino ES</t>
  </si>
  <si>
    <t>Site#1 at Preserve</t>
  </si>
  <si>
    <t>San Diego Unified</t>
  </si>
  <si>
    <t>Thurgood Marshall MS</t>
  </si>
  <si>
    <t>Folsom-Cordova USD</t>
  </si>
  <si>
    <t>Russell Ranch Elem.</t>
  </si>
  <si>
    <t>Roseville City Elementary SD</t>
  </si>
  <si>
    <t>W-75 Junction Elementary</t>
  </si>
  <si>
    <t>Elk Grove USD</t>
  </si>
  <si>
    <t>W-73 Barbara Chilton MS</t>
  </si>
  <si>
    <t>Western Placer USD</t>
  </si>
  <si>
    <t>Twelve Bridges MS</t>
  </si>
  <si>
    <t>Roseville Jt Union HS</t>
  </si>
  <si>
    <t>Frontier High</t>
  </si>
  <si>
    <t>Wasco Union Elem</t>
  </si>
  <si>
    <t>Delano Union Elem</t>
  </si>
  <si>
    <t>FH</t>
  </si>
  <si>
    <t>11/06</t>
  </si>
  <si>
    <t>8-10/04</t>
  </si>
  <si>
    <t>2-8/05</t>
  </si>
  <si>
    <t>12/04</t>
  </si>
  <si>
    <t>3/06</t>
  </si>
  <si>
    <t>6/06-3/07</t>
  </si>
  <si>
    <t>E</t>
  </si>
  <si>
    <t>M</t>
  </si>
  <si>
    <t>H</t>
  </si>
  <si>
    <t>Stonecreek Junior High</t>
  </si>
  <si>
    <t>La Vina Middle</t>
  </si>
  <si>
    <t>(1) small gym 8,432  large gym 12,947</t>
  </si>
  <si>
    <t>(2) small gym 8,397  large gym 14,086</t>
  </si>
  <si>
    <t>Harlan Ranch ES (4)</t>
  </si>
  <si>
    <t>New Elementary @ Ed Center (5)</t>
  </si>
  <si>
    <t>Third Tulare HS (6)</t>
  </si>
  <si>
    <t>Tulare Joint Union HSD</t>
  </si>
  <si>
    <t>Arts/Technology Small High School (7)</t>
  </si>
  <si>
    <t>(11) gymnasium and auxiliary gym</t>
  </si>
  <si>
    <t>(4) general TS are 940 sq ft</t>
  </si>
  <si>
    <t>(6) TS vary in size between 899 sq ft - 991 for general classrooms, most are under 960 sq ft.</t>
  </si>
  <si>
    <t>(9) 4 TS undersized due to HVAC</t>
  </si>
  <si>
    <t>Dixon High (8)</t>
  </si>
  <si>
    <t>J Douglas Adams MS (9)</t>
  </si>
  <si>
    <t>Dougherty Valley (10, 11)</t>
  </si>
  <si>
    <t>Woodstock ES (12)</t>
  </si>
  <si>
    <t>(12) TS plus workroom = 960</t>
  </si>
  <si>
    <t>(10) 949 sq. ft.</t>
  </si>
  <si>
    <t>(5) kindergarten rooms average 1,048 sq. ft.</t>
  </si>
  <si>
    <t>(3) small gym 8,590  large gym 17,120</t>
  </si>
  <si>
    <t>Theresa Burke (13)</t>
  </si>
  <si>
    <t>(14) 957 sq. ft.</t>
  </si>
  <si>
    <t>(15) 1235 sq. ft.</t>
  </si>
  <si>
    <t>(16) 1134 sq. ft.</t>
  </si>
  <si>
    <t>(17) 1135 sq. ft.</t>
  </si>
  <si>
    <t>Herbert Ibarra ES (16)</t>
  </si>
  <si>
    <t>Jonas Salk ES (17)</t>
  </si>
  <si>
    <t>Knight High (1)</t>
  </si>
  <si>
    <t>Eastside High (2)</t>
  </si>
  <si>
    <t>San Juan Hills High (3)</t>
  </si>
  <si>
    <t>Elizabeth Pinkerton (18)</t>
  </si>
  <si>
    <t>Perris ESD</t>
  </si>
  <si>
    <t>Y / N</t>
  </si>
  <si>
    <t>Etiwanda ESD</t>
  </si>
  <si>
    <t>N/A</t>
  </si>
  <si>
    <t>(19) Skyview ES and Railway ES essentially the same set of plans with the position of buildings changed</t>
  </si>
  <si>
    <t>Skyview ES (19)</t>
  </si>
  <si>
    <t>Railway ES (19)</t>
  </si>
  <si>
    <t>Miller ES (20)</t>
  </si>
  <si>
    <t>(20) Miller ES uitilizes same core facilities as Skyview and Railway with different TS layout</t>
  </si>
  <si>
    <t>Heritage Intermediate (21)</t>
  </si>
  <si>
    <t>(21) final plan approval letter issued on 12/18/2000</t>
  </si>
  <si>
    <t>High School #5-Antelope (22)</t>
  </si>
  <si>
    <t>(23) Joint Use MP</t>
  </si>
  <si>
    <t>NOTES</t>
  </si>
  <si>
    <t>Vista del Lago HS (24)</t>
  </si>
  <si>
    <t>TOTAL</t>
  </si>
  <si>
    <t>Mean Square Feet Per Student</t>
  </si>
  <si>
    <t>Median Square Feet Per Student</t>
  </si>
  <si>
    <t>Washington Unified</t>
  </si>
  <si>
    <t>Number of Projects</t>
  </si>
  <si>
    <t>Mean School Size</t>
  </si>
  <si>
    <t>Median School Size</t>
  </si>
  <si>
    <t>New High</t>
  </si>
  <si>
    <t>Eleanor Roosevelt High</t>
  </si>
  <si>
    <t>Median Percent Site Size</t>
  </si>
  <si>
    <t>Square feet per student--Capacity</t>
  </si>
  <si>
    <t>Square feet per student--Maaster Plan</t>
  </si>
  <si>
    <t>(24) Joint use gym</t>
  </si>
  <si>
    <t xml:space="preserve">(18) library shared with adjacent high school, Libray square footage reflced in HS </t>
  </si>
  <si>
    <t>Sweetwater UHSD</t>
  </si>
  <si>
    <t>High School #13</t>
  </si>
  <si>
    <t>Dry Creek Joint Elementary</t>
  </si>
  <si>
    <t>Barrett Ranch Elementary</t>
  </si>
  <si>
    <t>Oakley Union Elementary</t>
  </si>
  <si>
    <t>Carpenter Elementary</t>
  </si>
  <si>
    <t>Cosumnes Oaks (18)</t>
  </si>
  <si>
    <t>(7) Arts/Tech High School, part of the small high school project, cafeteria serves as a gym during inclement weather. Uses gym at adjacent Swarthmore HS</t>
  </si>
  <si>
    <t>(8) 7 TS undersized, joint use gym</t>
  </si>
  <si>
    <t>(13) Theresa Burke ES "wanted 500-550 but built for 850", K rooms 1280, smaller library and M, financial hardship projects are typically twice as large as 50/50</t>
  </si>
  <si>
    <t>(22) Joint use gym</t>
  </si>
  <si>
    <t xml:space="preserve"> Kindergarten Teaching Stations</t>
  </si>
  <si>
    <t xml:space="preserve"> Special Day Class Teaching Stations</t>
  </si>
  <si>
    <t>Grades 1-6 Teacing Stations</t>
  </si>
  <si>
    <t xml:space="preserve"> Grades 7-8 Teaching Stations</t>
  </si>
  <si>
    <t xml:space="preserve"> Grades  9-12 TS</t>
  </si>
  <si>
    <t xml:space="preserve">Multipurpose Room Sq. Ft. </t>
  </si>
  <si>
    <t xml:space="preserve"> Library Sq. Ft.</t>
  </si>
  <si>
    <t xml:space="preserve"> Food Service Sq. Ft.</t>
  </si>
  <si>
    <t xml:space="preserve"> Gymnasium Sq. Ft.</t>
  </si>
  <si>
    <t xml:space="preserve"> Platform /Stage Sq. Ft.</t>
  </si>
  <si>
    <t>Elementary, Middle, High</t>
  </si>
  <si>
    <t xml:space="preserve"> School District</t>
  </si>
  <si>
    <t>School Name (see notes)</t>
  </si>
  <si>
    <t xml:space="preserve"> Grade Level</t>
  </si>
  <si>
    <t>Square Feet</t>
  </si>
  <si>
    <t xml:space="preserve"> Master Plan Capacity</t>
  </si>
  <si>
    <t xml:space="preserve"> Project Capacity (SFP Loading)</t>
  </si>
  <si>
    <t xml:space="preserve"> Percent Site is of CDE Recommened for Master Plan Enrollment</t>
  </si>
  <si>
    <t>Project Capacity</t>
  </si>
  <si>
    <t>Master Plan Capacity</t>
  </si>
  <si>
    <t>California Department of Education</t>
  </si>
  <si>
    <t>July - 2007</t>
  </si>
  <si>
    <t>Sixty Recently Appoved Projects That Represent Complete Schools Based on District's Educational Specification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</si>
</sst>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m/d/yyyy;@"/>
    <numFmt numFmtId="169" formatCode="m/d/yy;@"/>
    <numFmt numFmtId="170" formatCode="000\-00\-0000"/>
    <numFmt numFmtId="171" formatCode="[&lt;=9999999]###\-####;\(###\)\ ###\-####"/>
    <numFmt numFmtId="172" formatCode="0.0000"/>
    <numFmt numFmtId="173" formatCode="0.000"/>
    <numFmt numFmtId="174" formatCode="0.0"/>
    <numFmt numFmtId="175" formatCode="#,##0.0"/>
    <numFmt numFmtId="176" formatCode="_(* #,##0.0_);_(* \(#,##0.0\);_(* &quot;-&quot;?_);_(@_)"/>
    <numFmt numFmtId="177" formatCode="_(* #,##0_);_(* \(#,##0\);_(* &quot;-&quot;?_);_(@_)"/>
    <numFmt numFmtId="178" formatCode="0.00000000"/>
    <numFmt numFmtId="179" formatCode="0.0000000"/>
    <numFmt numFmtId="180" formatCode="0.000000"/>
    <numFmt numFmtId="181" formatCode="0.00000"/>
    <numFmt numFmtId="182" formatCode="#,##0.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/>
    </xf>
    <xf numFmtId="3" fontId="2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5" fontId="2" fillId="0" borderId="0" xfId="0" applyNumberFormat="1" applyFont="1" applyBorder="1" applyAlignment="1">
      <alignment horizontal="left"/>
    </xf>
    <xf numFmtId="166" fontId="2" fillId="0" borderId="0" xfId="42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textRotation="75" wrapText="1"/>
    </xf>
    <xf numFmtId="0" fontId="2" fillId="0" borderId="11" xfId="0" applyFont="1" applyBorder="1" applyAlignment="1">
      <alignment horizontal="center" textRotation="75" wrapText="1"/>
    </xf>
    <xf numFmtId="0" fontId="2" fillId="0" borderId="12" xfId="0" applyFont="1" applyBorder="1" applyAlignment="1">
      <alignment horizontal="center" textRotation="75" wrapText="1"/>
    </xf>
    <xf numFmtId="49" fontId="2" fillId="0" borderId="11" xfId="0" applyNumberFormat="1" applyFont="1" applyBorder="1" applyAlignment="1">
      <alignment horizontal="center" textRotation="75" wrapText="1"/>
    </xf>
    <xf numFmtId="3" fontId="2" fillId="0" borderId="11" xfId="0" applyNumberFormat="1" applyFont="1" applyBorder="1" applyAlignment="1">
      <alignment horizontal="left" textRotation="75" wrapText="1"/>
    </xf>
    <xf numFmtId="2" fontId="2" fillId="0" borderId="11" xfId="0" applyNumberFormat="1" applyFont="1" applyBorder="1" applyAlignment="1">
      <alignment horizontal="left" textRotation="75" wrapText="1"/>
    </xf>
    <xf numFmtId="3" fontId="2" fillId="0" borderId="11" xfId="0" applyNumberFormat="1" applyFont="1" applyFill="1" applyBorder="1" applyAlignment="1">
      <alignment horizontal="left" textRotation="75" wrapText="1"/>
    </xf>
    <xf numFmtId="3" fontId="2" fillId="0" borderId="13" xfId="0" applyNumberFormat="1" applyFont="1" applyFill="1" applyBorder="1" applyAlignment="1">
      <alignment horizontal="left" textRotation="75" wrapText="1"/>
    </xf>
    <xf numFmtId="3" fontId="2" fillId="0" borderId="0" xfId="0" applyNumberFormat="1" applyFont="1" applyFill="1" applyBorder="1" applyAlignment="1">
      <alignment horizontal="left" textRotation="75" wrapText="1"/>
    </xf>
    <xf numFmtId="3" fontId="2" fillId="33" borderId="0" xfId="0" applyNumberFormat="1" applyFont="1" applyFill="1" applyBorder="1" applyAlignment="1">
      <alignment horizontal="left" textRotation="75" wrapText="1"/>
    </xf>
    <xf numFmtId="0" fontId="2" fillId="33" borderId="0" xfId="0" applyFont="1" applyFill="1" applyAlignment="1">
      <alignment textRotation="75" wrapText="1"/>
    </xf>
    <xf numFmtId="0" fontId="2" fillId="0" borderId="0" xfId="0" applyFont="1" applyFill="1" applyAlignment="1">
      <alignment textRotation="75" wrapText="1"/>
    </xf>
    <xf numFmtId="3" fontId="2" fillId="0" borderId="10" xfId="0" applyNumberFormat="1" applyFont="1" applyFill="1" applyBorder="1" applyAlignment="1">
      <alignment horizontal="left" textRotation="75" wrapText="1"/>
    </xf>
    <xf numFmtId="3" fontId="2" fillId="0" borderId="0" xfId="0" applyNumberFormat="1" applyFont="1" applyBorder="1" applyAlignment="1">
      <alignment horizontal="right"/>
    </xf>
    <xf numFmtId="166" fontId="2" fillId="0" borderId="0" xfId="42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42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3" fontId="2" fillId="0" borderId="0" xfId="42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10" xfId="42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42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0" xfId="59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textRotation="90" wrapText="1"/>
    </xf>
    <xf numFmtId="49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4.421875" style="9" customWidth="1"/>
    <col min="3" max="3" width="24.7109375" style="5" customWidth="1"/>
    <col min="4" max="4" width="27.7109375" style="5" customWidth="1"/>
    <col min="5" max="5" width="5.140625" style="11" customWidth="1"/>
    <col min="6" max="6" width="10.00390625" style="15" customWidth="1"/>
    <col min="7" max="7" width="7.8515625" style="15" customWidth="1"/>
    <col min="8" max="8" width="7.421875" style="15" customWidth="1"/>
    <col min="9" max="9" width="7.7109375" style="28" customWidth="1"/>
    <col min="10" max="11" width="4.140625" style="15" customWidth="1"/>
    <col min="12" max="12" width="5.28125" style="15" customWidth="1"/>
    <col min="13" max="13" width="4.8515625" style="15" customWidth="1"/>
    <col min="14" max="16" width="4.140625" style="15" customWidth="1"/>
    <col min="17" max="17" width="7.7109375" style="15" customWidth="1"/>
    <col min="18" max="18" width="7.8515625" style="15" customWidth="1"/>
    <col min="19" max="20" width="7.7109375" style="15" customWidth="1"/>
    <col min="21" max="21" width="7.8515625" style="15" customWidth="1"/>
    <col min="22" max="23" width="4.8515625" style="15" hidden="1" customWidth="1"/>
    <col min="24" max="24" width="11.7109375" style="15" customWidth="1"/>
    <col min="25" max="26" width="9.140625" style="15" customWidth="1"/>
    <col min="27" max="32" width="9.140625" style="21" customWidth="1"/>
    <col min="33" max="43" width="9.140625" style="20" customWidth="1"/>
    <col min="44" max="16384" width="9.140625" style="5" customWidth="1"/>
  </cols>
  <sheetData>
    <row r="1" ht="12">
      <c r="A1" s="5" t="s">
        <v>184</v>
      </c>
    </row>
    <row r="2" ht="12">
      <c r="A2" s="5" t="s">
        <v>186</v>
      </c>
    </row>
    <row r="3" ht="12">
      <c r="A3" s="75" t="s">
        <v>185</v>
      </c>
    </row>
    <row r="4" spans="2:43" s="30" customFormat="1" ht="138" customHeight="1">
      <c r="B4" s="31" t="s">
        <v>174</v>
      </c>
      <c r="C4" s="32" t="s">
        <v>175</v>
      </c>
      <c r="D4" s="31" t="s">
        <v>176</v>
      </c>
      <c r="E4" s="33" t="s">
        <v>177</v>
      </c>
      <c r="F4" s="34" t="s">
        <v>178</v>
      </c>
      <c r="G4" s="34" t="s">
        <v>179</v>
      </c>
      <c r="H4" s="34" t="s">
        <v>180</v>
      </c>
      <c r="I4" s="35" t="s">
        <v>181</v>
      </c>
      <c r="J4" s="34" t="s">
        <v>164</v>
      </c>
      <c r="K4" s="34" t="s">
        <v>1</v>
      </c>
      <c r="L4" s="34" t="s">
        <v>165</v>
      </c>
      <c r="M4" s="34" t="s">
        <v>166</v>
      </c>
      <c r="N4" s="34" t="s">
        <v>167</v>
      </c>
      <c r="O4" s="34" t="s">
        <v>168</v>
      </c>
      <c r="P4" s="34" t="s">
        <v>0</v>
      </c>
      <c r="Q4" s="34" t="s">
        <v>169</v>
      </c>
      <c r="R4" s="34" t="s">
        <v>170</v>
      </c>
      <c r="S4" s="36" t="s">
        <v>171</v>
      </c>
      <c r="T4" s="36" t="s">
        <v>172</v>
      </c>
      <c r="U4" s="36" t="s">
        <v>173</v>
      </c>
      <c r="V4" s="37" t="s">
        <v>2</v>
      </c>
      <c r="W4" s="36" t="s">
        <v>3</v>
      </c>
      <c r="X4" s="42" t="s">
        <v>149</v>
      </c>
      <c r="Y4" s="38" t="s">
        <v>150</v>
      </c>
      <c r="Z4" s="38"/>
      <c r="AA4" s="39"/>
      <c r="AB4" s="39"/>
      <c r="AC4" s="39"/>
      <c r="AD4" s="39"/>
      <c r="AE4" s="40"/>
      <c r="AF4" s="40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</row>
    <row r="5" spans="1:26" ht="12">
      <c r="A5" s="2">
        <v>1</v>
      </c>
      <c r="B5" s="6" t="s">
        <v>91</v>
      </c>
      <c r="C5" s="4" t="s">
        <v>17</v>
      </c>
      <c r="D5" s="4" t="s">
        <v>147</v>
      </c>
      <c r="E5" s="61" t="s">
        <v>18</v>
      </c>
      <c r="F5" s="52">
        <v>367500</v>
      </c>
      <c r="G5" s="52">
        <v>3985</v>
      </c>
      <c r="H5" s="51">
        <v>3985</v>
      </c>
      <c r="I5" s="57">
        <v>0.71</v>
      </c>
      <c r="J5" s="51">
        <v>0</v>
      </c>
      <c r="K5" s="51" t="s">
        <v>127</v>
      </c>
      <c r="L5" s="51">
        <v>6</v>
      </c>
      <c r="M5" s="51">
        <v>0</v>
      </c>
      <c r="N5" s="51">
        <v>0</v>
      </c>
      <c r="O5" s="51">
        <v>145</v>
      </c>
      <c r="P5" s="51" t="s">
        <v>7</v>
      </c>
      <c r="Q5" s="51">
        <v>5650</v>
      </c>
      <c r="R5" s="51">
        <v>12400</v>
      </c>
      <c r="S5" s="51">
        <v>3977</v>
      </c>
      <c r="T5" s="51">
        <v>19051</v>
      </c>
      <c r="U5" s="51">
        <v>3102</v>
      </c>
      <c r="V5" s="51"/>
      <c r="W5" s="51"/>
      <c r="X5" s="51">
        <f>F5/H5</f>
        <v>92.22082810539523</v>
      </c>
      <c r="Y5" s="43">
        <f aca="true" t="shared" si="0" ref="Y5:Y46">F5/G5</f>
        <v>92.22082810539523</v>
      </c>
      <c r="Z5" s="29"/>
    </row>
    <row r="6" spans="1:26" ht="12">
      <c r="A6" s="2">
        <v>2</v>
      </c>
      <c r="B6" s="6" t="s">
        <v>91</v>
      </c>
      <c r="C6" s="4" t="s">
        <v>19</v>
      </c>
      <c r="D6" s="4" t="s">
        <v>20</v>
      </c>
      <c r="E6" s="61" t="s">
        <v>18</v>
      </c>
      <c r="F6" s="51">
        <v>245967</v>
      </c>
      <c r="G6" s="51">
        <v>2610</v>
      </c>
      <c r="H6" s="51">
        <v>2286</v>
      </c>
      <c r="I6" s="57">
        <v>0.75</v>
      </c>
      <c r="J6" s="51">
        <v>0</v>
      </c>
      <c r="K6" s="51" t="s">
        <v>127</v>
      </c>
      <c r="L6" s="51">
        <v>2</v>
      </c>
      <c r="M6" s="51">
        <v>0</v>
      </c>
      <c r="N6" s="51">
        <v>0</v>
      </c>
      <c r="O6" s="51">
        <v>84</v>
      </c>
      <c r="P6" s="51" t="s">
        <v>7</v>
      </c>
      <c r="Q6" s="51">
        <v>4437</v>
      </c>
      <c r="R6" s="51">
        <v>6236</v>
      </c>
      <c r="S6" s="51">
        <v>3564</v>
      </c>
      <c r="T6" s="51">
        <v>21767</v>
      </c>
      <c r="U6" s="51">
        <v>1156</v>
      </c>
      <c r="V6" s="51"/>
      <c r="W6" s="51"/>
      <c r="X6" s="51">
        <f aca="true" t="shared" si="1" ref="X6:X82">F6/H6</f>
        <v>107.5971128608924</v>
      </c>
      <c r="Y6" s="43">
        <f t="shared" si="0"/>
        <v>94.24022988505747</v>
      </c>
      <c r="Z6" s="29"/>
    </row>
    <row r="7" spans="1:26" ht="12">
      <c r="A7" s="2">
        <v>3</v>
      </c>
      <c r="B7" s="6" t="s">
        <v>91</v>
      </c>
      <c r="C7" s="4" t="s">
        <v>21</v>
      </c>
      <c r="D7" s="4" t="s">
        <v>120</v>
      </c>
      <c r="E7" s="61" t="s">
        <v>18</v>
      </c>
      <c r="F7" s="52">
        <v>211366</v>
      </c>
      <c r="G7" s="52">
        <v>3429</v>
      </c>
      <c r="H7" s="51">
        <v>2934</v>
      </c>
      <c r="I7" s="58">
        <v>0.64</v>
      </c>
      <c r="J7" s="51">
        <v>0</v>
      </c>
      <c r="K7" s="51" t="s">
        <v>127</v>
      </c>
      <c r="L7" s="51">
        <v>2</v>
      </c>
      <c r="M7" s="51">
        <v>0</v>
      </c>
      <c r="N7" s="51">
        <v>0</v>
      </c>
      <c r="O7" s="51">
        <v>108</v>
      </c>
      <c r="P7" s="51" t="s">
        <v>6</v>
      </c>
      <c r="Q7" s="51">
        <v>0</v>
      </c>
      <c r="R7" s="51">
        <v>6304</v>
      </c>
      <c r="S7" s="51">
        <v>2506</v>
      </c>
      <c r="T7" s="51">
        <v>21379</v>
      </c>
      <c r="U7" s="51">
        <v>2240</v>
      </c>
      <c r="V7" s="51" t="s">
        <v>7</v>
      </c>
      <c r="W7" s="51"/>
      <c r="X7" s="51">
        <f t="shared" si="1"/>
        <v>72.04021813224267</v>
      </c>
      <c r="Y7" s="43">
        <f t="shared" si="0"/>
        <v>61.64071157771945</v>
      </c>
      <c r="Z7" s="29"/>
    </row>
    <row r="8" spans="1:26" ht="12">
      <c r="A8" s="2">
        <v>4</v>
      </c>
      <c r="B8" s="6" t="s">
        <v>91</v>
      </c>
      <c r="C8" s="4" t="s">
        <v>21</v>
      </c>
      <c r="D8" s="4" t="s">
        <v>121</v>
      </c>
      <c r="E8" s="61" t="s">
        <v>18</v>
      </c>
      <c r="F8" s="52">
        <v>343000</v>
      </c>
      <c r="G8" s="52">
        <v>3175</v>
      </c>
      <c r="H8" s="51">
        <v>3175</v>
      </c>
      <c r="I8" s="57">
        <v>0.856</v>
      </c>
      <c r="J8" s="51">
        <v>0</v>
      </c>
      <c r="K8" s="51" t="s">
        <v>127</v>
      </c>
      <c r="L8" s="51">
        <v>6</v>
      </c>
      <c r="M8" s="51">
        <v>0</v>
      </c>
      <c r="N8" s="51">
        <v>0</v>
      </c>
      <c r="O8" s="51">
        <v>115</v>
      </c>
      <c r="P8" s="51" t="s">
        <v>7</v>
      </c>
      <c r="Q8" s="51">
        <v>0</v>
      </c>
      <c r="R8" s="51">
        <v>9497</v>
      </c>
      <c r="S8" s="51">
        <v>5841</v>
      </c>
      <c r="T8" s="51">
        <v>22483</v>
      </c>
      <c r="U8" s="51">
        <v>3326</v>
      </c>
      <c r="V8" s="51"/>
      <c r="W8" s="51"/>
      <c r="X8" s="51">
        <f t="shared" si="1"/>
        <v>108.03149606299213</v>
      </c>
      <c r="Y8" s="43">
        <f t="shared" si="0"/>
        <v>108.03149606299213</v>
      </c>
      <c r="Z8" s="29"/>
    </row>
    <row r="9" spans="1:26" ht="12">
      <c r="A9" s="2">
        <v>5</v>
      </c>
      <c r="B9" s="6" t="s">
        <v>91</v>
      </c>
      <c r="C9" s="4" t="s">
        <v>27</v>
      </c>
      <c r="D9" s="4" t="s">
        <v>122</v>
      </c>
      <c r="E9" s="61" t="s">
        <v>18</v>
      </c>
      <c r="F9" s="52">
        <v>236709</v>
      </c>
      <c r="G9" s="52">
        <v>2694</v>
      </c>
      <c r="H9" s="51">
        <v>2664</v>
      </c>
      <c r="I9" s="58">
        <v>0.7434</v>
      </c>
      <c r="J9" s="51">
        <v>0</v>
      </c>
      <c r="K9" s="51" t="s">
        <v>127</v>
      </c>
      <c r="L9" s="51">
        <v>2</v>
      </c>
      <c r="M9" s="51">
        <v>0</v>
      </c>
      <c r="N9" s="51">
        <v>0</v>
      </c>
      <c r="O9" s="51">
        <v>98</v>
      </c>
      <c r="P9" s="51" t="s">
        <v>7</v>
      </c>
      <c r="Q9" s="51">
        <v>0</v>
      </c>
      <c r="R9" s="51">
        <v>3309</v>
      </c>
      <c r="S9" s="51">
        <v>3555</v>
      </c>
      <c r="T9" s="51">
        <v>25710</v>
      </c>
      <c r="U9" s="51">
        <v>43130</v>
      </c>
      <c r="V9" s="51"/>
      <c r="W9" s="51"/>
      <c r="X9" s="51">
        <f t="shared" si="1"/>
        <v>88.85472972972973</v>
      </c>
      <c r="Y9" s="43">
        <f t="shared" si="0"/>
        <v>87.8652561247216</v>
      </c>
      <c r="Z9" s="29"/>
    </row>
    <row r="10" spans="1:26" ht="12">
      <c r="A10" s="2">
        <v>6</v>
      </c>
      <c r="B10" s="6" t="s">
        <v>91</v>
      </c>
      <c r="C10" s="4" t="s">
        <v>99</v>
      </c>
      <c r="D10" s="1" t="s">
        <v>98</v>
      </c>
      <c r="E10" s="66" t="s">
        <v>18</v>
      </c>
      <c r="F10" s="51">
        <v>157031</v>
      </c>
      <c r="G10" s="51">
        <v>2070</v>
      </c>
      <c r="H10" s="51">
        <v>1458</v>
      </c>
      <c r="I10" s="60">
        <v>1.18</v>
      </c>
      <c r="J10" s="67">
        <v>0</v>
      </c>
      <c r="K10" s="51" t="s">
        <v>127</v>
      </c>
      <c r="L10" s="67">
        <v>0</v>
      </c>
      <c r="M10" s="51">
        <v>0</v>
      </c>
      <c r="N10" s="51">
        <v>0</v>
      </c>
      <c r="O10" s="51">
        <v>54</v>
      </c>
      <c r="P10" s="51" t="s">
        <v>6</v>
      </c>
      <c r="Q10" s="51">
        <v>4898</v>
      </c>
      <c r="R10" s="51">
        <v>7251</v>
      </c>
      <c r="S10" s="51">
        <v>2371</v>
      </c>
      <c r="T10" s="51">
        <v>18971</v>
      </c>
      <c r="U10" s="51">
        <v>812</v>
      </c>
      <c r="V10" s="51"/>
      <c r="W10" s="51" t="s">
        <v>37</v>
      </c>
      <c r="X10" s="51">
        <f t="shared" si="1"/>
        <v>107.70301783264746</v>
      </c>
      <c r="Y10" s="43">
        <f t="shared" si="0"/>
        <v>75.86038647342995</v>
      </c>
      <c r="Z10" s="29"/>
    </row>
    <row r="11" spans="1:26" ht="24">
      <c r="A11" s="2">
        <v>7</v>
      </c>
      <c r="B11" s="6" t="s">
        <v>91</v>
      </c>
      <c r="C11" s="4" t="s">
        <v>44</v>
      </c>
      <c r="D11" s="1" t="s">
        <v>100</v>
      </c>
      <c r="E11" s="66" t="s">
        <v>18</v>
      </c>
      <c r="F11" s="51">
        <v>51695</v>
      </c>
      <c r="G11" s="51">
        <v>500</v>
      </c>
      <c r="H11" s="51">
        <v>499</v>
      </c>
      <c r="I11" s="60">
        <v>0.73</v>
      </c>
      <c r="J11" s="67">
        <v>0</v>
      </c>
      <c r="K11" s="51" t="s">
        <v>127</v>
      </c>
      <c r="L11" s="67">
        <v>1</v>
      </c>
      <c r="M11" s="51">
        <v>0</v>
      </c>
      <c r="N11" s="51">
        <v>0</v>
      </c>
      <c r="O11" s="51">
        <v>18</v>
      </c>
      <c r="P11" s="51" t="s">
        <v>7</v>
      </c>
      <c r="Q11" s="51">
        <v>8277</v>
      </c>
      <c r="R11" s="51">
        <v>1516</v>
      </c>
      <c r="S11" s="51">
        <v>1403</v>
      </c>
      <c r="T11" s="51">
        <v>0</v>
      </c>
      <c r="U11" s="51">
        <v>1978</v>
      </c>
      <c r="V11" s="51"/>
      <c r="W11" s="51" t="s">
        <v>37</v>
      </c>
      <c r="X11" s="51">
        <f t="shared" si="1"/>
        <v>103.59719438877755</v>
      </c>
      <c r="Y11" s="43">
        <f t="shared" si="0"/>
        <v>103.39</v>
      </c>
      <c r="Z11" s="29"/>
    </row>
    <row r="12" spans="1:26" ht="12">
      <c r="A12" s="2">
        <v>8</v>
      </c>
      <c r="B12" s="6" t="s">
        <v>91</v>
      </c>
      <c r="C12" s="4" t="s">
        <v>45</v>
      </c>
      <c r="D12" s="4" t="s">
        <v>105</v>
      </c>
      <c r="E12" s="61" t="s">
        <v>18</v>
      </c>
      <c r="F12" s="52">
        <v>161109</v>
      </c>
      <c r="G12" s="52">
        <v>2236</v>
      </c>
      <c r="H12" s="51">
        <v>2236</v>
      </c>
      <c r="I12" s="57">
        <v>0.91</v>
      </c>
      <c r="J12" s="51">
        <v>0</v>
      </c>
      <c r="K12" s="51" t="s">
        <v>127</v>
      </c>
      <c r="L12" s="51">
        <v>2</v>
      </c>
      <c r="M12" s="51">
        <v>0</v>
      </c>
      <c r="N12" s="51">
        <v>0</v>
      </c>
      <c r="O12" s="51">
        <v>82</v>
      </c>
      <c r="P12" s="51" t="s">
        <v>7</v>
      </c>
      <c r="Q12" s="51">
        <v>5045</v>
      </c>
      <c r="R12" s="51">
        <v>9032</v>
      </c>
      <c r="S12" s="51">
        <v>2836</v>
      </c>
      <c r="T12" s="51">
        <v>29580</v>
      </c>
      <c r="U12" s="51">
        <v>1767</v>
      </c>
      <c r="V12" s="51"/>
      <c r="W12" s="51"/>
      <c r="X12" s="51">
        <f t="shared" si="1"/>
        <v>72.05232558139535</v>
      </c>
      <c r="Y12" s="43">
        <f t="shared" si="0"/>
        <v>72.05232558139535</v>
      </c>
      <c r="Z12" s="29"/>
    </row>
    <row r="13" spans="1:26" ht="12">
      <c r="A13" s="2">
        <v>9</v>
      </c>
      <c r="B13" s="6" t="s">
        <v>91</v>
      </c>
      <c r="C13" s="4" t="s">
        <v>47</v>
      </c>
      <c r="D13" s="4" t="s">
        <v>107</v>
      </c>
      <c r="E13" s="61" t="s">
        <v>18</v>
      </c>
      <c r="F13" s="52">
        <v>306478</v>
      </c>
      <c r="G13" s="52">
        <v>2720</v>
      </c>
      <c r="H13" s="51">
        <v>2504</v>
      </c>
      <c r="I13" s="57">
        <v>0.71</v>
      </c>
      <c r="J13" s="51">
        <v>0</v>
      </c>
      <c r="K13" s="51" t="s">
        <v>127</v>
      </c>
      <c r="L13" s="51">
        <v>6</v>
      </c>
      <c r="M13" s="51">
        <v>0</v>
      </c>
      <c r="N13" s="51">
        <v>0</v>
      </c>
      <c r="O13" s="51">
        <v>93</v>
      </c>
      <c r="P13" s="51" t="s">
        <v>6</v>
      </c>
      <c r="Q13" s="51">
        <v>9406</v>
      </c>
      <c r="R13" s="51">
        <v>8362</v>
      </c>
      <c r="S13" s="51">
        <v>5846</v>
      </c>
      <c r="T13" s="51">
        <v>43726</v>
      </c>
      <c r="U13" s="51">
        <v>2473</v>
      </c>
      <c r="V13" s="51"/>
      <c r="W13" s="51"/>
      <c r="X13" s="51">
        <f t="shared" si="1"/>
        <v>122.39536741214057</v>
      </c>
      <c r="Y13" s="43">
        <f t="shared" si="0"/>
        <v>112.67573529411764</v>
      </c>
      <c r="Z13" s="29"/>
    </row>
    <row r="14" spans="1:26" ht="12">
      <c r="A14" s="2">
        <v>10</v>
      </c>
      <c r="B14" s="6" t="s">
        <v>91</v>
      </c>
      <c r="C14" s="4" t="s">
        <v>55</v>
      </c>
      <c r="D14" s="4" t="s">
        <v>56</v>
      </c>
      <c r="E14" s="61" t="s">
        <v>18</v>
      </c>
      <c r="F14" s="51">
        <v>84638</v>
      </c>
      <c r="G14" s="53">
        <v>1100</v>
      </c>
      <c r="H14" s="51">
        <v>728</v>
      </c>
      <c r="I14" s="57">
        <v>0.9</v>
      </c>
      <c r="J14" s="51">
        <v>0</v>
      </c>
      <c r="K14" s="51" t="s">
        <v>127</v>
      </c>
      <c r="L14" s="51">
        <v>2</v>
      </c>
      <c r="M14" s="51">
        <v>0</v>
      </c>
      <c r="N14" s="51">
        <v>0</v>
      </c>
      <c r="O14" s="51">
        <v>26</v>
      </c>
      <c r="P14" s="51"/>
      <c r="Q14" s="51">
        <v>3840</v>
      </c>
      <c r="R14" s="51">
        <v>2500</v>
      </c>
      <c r="S14" s="51">
        <v>2160</v>
      </c>
      <c r="T14" s="51">
        <v>10201</v>
      </c>
      <c r="U14" s="51">
        <v>0</v>
      </c>
      <c r="V14" s="51" t="s">
        <v>83</v>
      </c>
      <c r="W14" s="51" t="s">
        <v>82</v>
      </c>
      <c r="X14" s="51">
        <f t="shared" si="1"/>
        <v>116.26098901098901</v>
      </c>
      <c r="Y14" s="43">
        <f t="shared" si="0"/>
        <v>76.94363636363636</v>
      </c>
      <c r="Z14" s="29"/>
    </row>
    <row r="15" spans="1:26" ht="12">
      <c r="A15" s="2">
        <v>11</v>
      </c>
      <c r="B15" s="6" t="s">
        <v>91</v>
      </c>
      <c r="C15" s="4" t="s">
        <v>57</v>
      </c>
      <c r="D15" s="4" t="s">
        <v>79</v>
      </c>
      <c r="E15" s="61" t="s">
        <v>18</v>
      </c>
      <c r="F15" s="52">
        <v>200029</v>
      </c>
      <c r="G15" s="54">
        <v>2106</v>
      </c>
      <c r="H15" s="51">
        <v>2105</v>
      </c>
      <c r="I15" s="57">
        <v>1.0339</v>
      </c>
      <c r="J15" s="51">
        <v>0</v>
      </c>
      <c r="K15" s="51" t="s">
        <v>127</v>
      </c>
      <c r="L15" s="51">
        <v>5</v>
      </c>
      <c r="M15" s="51">
        <v>0</v>
      </c>
      <c r="N15" s="51">
        <v>0</v>
      </c>
      <c r="O15" s="51">
        <v>76</v>
      </c>
      <c r="P15" s="51" t="s">
        <v>7</v>
      </c>
      <c r="Q15" s="51">
        <v>9740.5</v>
      </c>
      <c r="R15" s="51">
        <v>5358</v>
      </c>
      <c r="S15" s="51">
        <v>1488</v>
      </c>
      <c r="T15" s="51">
        <v>14280</v>
      </c>
      <c r="U15" s="51">
        <v>0</v>
      </c>
      <c r="V15" s="51" t="s">
        <v>84</v>
      </c>
      <c r="W15" s="51" t="s">
        <v>37</v>
      </c>
      <c r="X15" s="51">
        <f t="shared" si="1"/>
        <v>95.02565320665083</v>
      </c>
      <c r="Y15" s="43">
        <f t="shared" si="0"/>
        <v>94.98053181386514</v>
      </c>
      <c r="Z15" s="29"/>
    </row>
    <row r="16" spans="1:26" ht="12">
      <c r="A16" s="2">
        <v>12</v>
      </c>
      <c r="B16" s="6" t="s">
        <v>91</v>
      </c>
      <c r="C16" s="1" t="s">
        <v>59</v>
      </c>
      <c r="D16" s="1" t="s">
        <v>64</v>
      </c>
      <c r="E16" s="68" t="s">
        <v>18</v>
      </c>
      <c r="F16" s="52">
        <v>345388</v>
      </c>
      <c r="G16" s="52">
        <v>2403</v>
      </c>
      <c r="H16" s="51">
        <v>2403</v>
      </c>
      <c r="I16" s="57">
        <v>0.23</v>
      </c>
      <c r="J16" s="51">
        <v>0</v>
      </c>
      <c r="K16" s="51" t="s">
        <v>127</v>
      </c>
      <c r="L16" s="51">
        <v>0</v>
      </c>
      <c r="M16" s="51">
        <v>0</v>
      </c>
      <c r="N16" s="51">
        <v>0</v>
      </c>
      <c r="O16" s="51">
        <v>89</v>
      </c>
      <c r="P16" s="51" t="s">
        <v>7</v>
      </c>
      <c r="Q16" s="51">
        <v>3796</v>
      </c>
      <c r="R16" s="51">
        <v>6130</v>
      </c>
      <c r="S16" s="51">
        <v>2892</v>
      </c>
      <c r="T16" s="53">
        <v>27446</v>
      </c>
      <c r="U16" s="51">
        <v>2513</v>
      </c>
      <c r="V16" s="51"/>
      <c r="W16" s="51"/>
      <c r="X16" s="51">
        <f t="shared" si="1"/>
        <v>143.73200166458594</v>
      </c>
      <c r="Y16" s="43">
        <f t="shared" si="0"/>
        <v>143.73200166458594</v>
      </c>
      <c r="Z16" s="29"/>
    </row>
    <row r="17" spans="1:26" ht="12">
      <c r="A17" s="2">
        <v>13</v>
      </c>
      <c r="B17" s="6" t="s">
        <v>91</v>
      </c>
      <c r="C17" s="1" t="s">
        <v>59</v>
      </c>
      <c r="D17" s="1" t="s">
        <v>65</v>
      </c>
      <c r="E17" s="68" t="s">
        <v>18</v>
      </c>
      <c r="F17" s="52">
        <v>139318</v>
      </c>
      <c r="G17" s="52">
        <v>1026</v>
      </c>
      <c r="H17" s="51">
        <v>1026</v>
      </c>
      <c r="I17" s="57">
        <v>0.16</v>
      </c>
      <c r="J17" s="51">
        <v>0</v>
      </c>
      <c r="K17" s="51" t="s">
        <v>127</v>
      </c>
      <c r="L17" s="51">
        <v>0</v>
      </c>
      <c r="M17" s="51">
        <v>0</v>
      </c>
      <c r="N17" s="51">
        <v>0</v>
      </c>
      <c r="O17" s="51">
        <v>38</v>
      </c>
      <c r="P17" s="51" t="s">
        <v>7</v>
      </c>
      <c r="Q17" s="51">
        <v>3943</v>
      </c>
      <c r="R17" s="62">
        <v>3125</v>
      </c>
      <c r="S17" s="51">
        <v>2266</v>
      </c>
      <c r="T17" s="51">
        <v>12800</v>
      </c>
      <c r="U17" s="53">
        <v>986</v>
      </c>
      <c r="V17" s="51"/>
      <c r="W17" s="51"/>
      <c r="X17" s="51">
        <f t="shared" si="1"/>
        <v>135.78752436647173</v>
      </c>
      <c r="Y17" s="43">
        <f t="shared" si="0"/>
        <v>135.78752436647173</v>
      </c>
      <c r="Z17" s="29"/>
    </row>
    <row r="18" spans="1:26" ht="12">
      <c r="A18" s="2">
        <v>14</v>
      </c>
      <c r="B18" s="6" t="s">
        <v>91</v>
      </c>
      <c r="C18" s="1" t="s">
        <v>70</v>
      </c>
      <c r="D18" s="4" t="s">
        <v>138</v>
      </c>
      <c r="E18" s="68" t="s">
        <v>18</v>
      </c>
      <c r="F18" s="51">
        <v>233127</v>
      </c>
      <c r="G18" s="51">
        <v>1808</v>
      </c>
      <c r="H18" s="51">
        <v>1538</v>
      </c>
      <c r="I18" s="57">
        <v>0.82</v>
      </c>
      <c r="J18" s="51">
        <v>0</v>
      </c>
      <c r="K18" s="51" t="s">
        <v>127</v>
      </c>
      <c r="L18" s="51">
        <v>2</v>
      </c>
      <c r="M18" s="51">
        <v>0</v>
      </c>
      <c r="N18" s="51">
        <v>0</v>
      </c>
      <c r="O18" s="51">
        <v>56</v>
      </c>
      <c r="P18" s="51" t="s">
        <v>7</v>
      </c>
      <c r="Q18" s="51">
        <v>6135</v>
      </c>
      <c r="R18" s="53">
        <v>15267</v>
      </c>
      <c r="S18" s="51">
        <v>2358</v>
      </c>
      <c r="T18" s="51">
        <v>31940</v>
      </c>
      <c r="U18" s="51">
        <v>0</v>
      </c>
      <c r="V18" s="51" t="s">
        <v>7</v>
      </c>
      <c r="W18" s="51"/>
      <c r="X18" s="51">
        <f t="shared" si="1"/>
        <v>151.5780234070221</v>
      </c>
      <c r="Y18" s="43">
        <f>F18/G18</f>
        <v>128.94192477876106</v>
      </c>
      <c r="Z18" s="29"/>
    </row>
    <row r="19" spans="1:26" ht="12">
      <c r="A19" s="2">
        <v>15</v>
      </c>
      <c r="B19" s="6" t="s">
        <v>91</v>
      </c>
      <c r="C19" s="1" t="s">
        <v>78</v>
      </c>
      <c r="D19" s="4" t="s">
        <v>135</v>
      </c>
      <c r="E19" s="68" t="s">
        <v>18</v>
      </c>
      <c r="F19" s="51">
        <v>201639</v>
      </c>
      <c r="G19" s="51">
        <v>2269</v>
      </c>
      <c r="H19" s="51">
        <v>1665</v>
      </c>
      <c r="I19" s="57">
        <v>0.72</v>
      </c>
      <c r="J19" s="51">
        <v>0</v>
      </c>
      <c r="K19" s="51" t="s">
        <v>127</v>
      </c>
      <c r="L19" s="51">
        <v>2</v>
      </c>
      <c r="M19" s="51">
        <v>0</v>
      </c>
      <c r="N19" s="51">
        <v>0</v>
      </c>
      <c r="O19" s="51">
        <v>61</v>
      </c>
      <c r="P19" s="51" t="s">
        <v>7</v>
      </c>
      <c r="Q19" s="51">
        <v>6036</v>
      </c>
      <c r="R19" s="51">
        <v>6137</v>
      </c>
      <c r="S19" s="51">
        <v>2505</v>
      </c>
      <c r="T19" s="53">
        <v>32706</v>
      </c>
      <c r="U19" s="51">
        <v>1952</v>
      </c>
      <c r="V19" s="51" t="s">
        <v>7</v>
      </c>
      <c r="W19" s="51"/>
      <c r="X19" s="51">
        <f t="shared" si="1"/>
        <v>121.1045045045045</v>
      </c>
      <c r="Y19" s="43">
        <f>F19/G19</f>
        <v>88.86690171881887</v>
      </c>
      <c r="Z19" s="29"/>
    </row>
    <row r="20" spans="1:26" ht="12">
      <c r="A20" s="2">
        <v>16</v>
      </c>
      <c r="B20" s="6" t="s">
        <v>91</v>
      </c>
      <c r="C20" s="1" t="s">
        <v>74</v>
      </c>
      <c r="D20" s="1" t="s">
        <v>159</v>
      </c>
      <c r="E20" s="68" t="s">
        <v>18</v>
      </c>
      <c r="F20" s="51">
        <v>230554</v>
      </c>
      <c r="G20" s="51">
        <v>2867</v>
      </c>
      <c r="H20" s="51">
        <v>2785</v>
      </c>
      <c r="I20" s="57">
        <v>0.803</v>
      </c>
      <c r="J20" s="51">
        <v>0</v>
      </c>
      <c r="K20" s="51" t="s">
        <v>127</v>
      </c>
      <c r="L20" s="51">
        <v>3</v>
      </c>
      <c r="M20" s="51">
        <v>0</v>
      </c>
      <c r="N20" s="51">
        <v>0</v>
      </c>
      <c r="O20" s="51">
        <v>102</v>
      </c>
      <c r="P20" s="51" t="s">
        <v>6</v>
      </c>
      <c r="Q20" s="51">
        <v>7575</v>
      </c>
      <c r="R20" s="51">
        <v>14614</v>
      </c>
      <c r="S20" s="51">
        <v>3271</v>
      </c>
      <c r="T20" s="53">
        <v>30796</v>
      </c>
      <c r="U20" s="51">
        <v>0</v>
      </c>
      <c r="V20" s="51"/>
      <c r="W20" s="51"/>
      <c r="X20" s="51">
        <f t="shared" si="1"/>
        <v>82.78420107719928</v>
      </c>
      <c r="Y20" s="43">
        <f>F20/G20</f>
        <v>80.41646320195326</v>
      </c>
      <c r="Z20" s="29"/>
    </row>
    <row r="21" spans="1:26" ht="12">
      <c r="A21" s="2">
        <v>17</v>
      </c>
      <c r="B21" s="6" t="s">
        <v>91</v>
      </c>
      <c r="C21" s="1" t="s">
        <v>153</v>
      </c>
      <c r="D21" s="1" t="s">
        <v>154</v>
      </c>
      <c r="E21" s="68" t="s">
        <v>18</v>
      </c>
      <c r="F21" s="51">
        <v>216767</v>
      </c>
      <c r="G21" s="51">
        <v>2500</v>
      </c>
      <c r="H21" s="51">
        <v>2195</v>
      </c>
      <c r="I21" s="57">
        <v>0.65</v>
      </c>
      <c r="J21" s="51">
        <v>0</v>
      </c>
      <c r="K21" s="51">
        <v>0</v>
      </c>
      <c r="L21" s="51">
        <v>6</v>
      </c>
      <c r="M21" s="51">
        <v>0</v>
      </c>
      <c r="N21" s="51">
        <v>0</v>
      </c>
      <c r="O21" s="51">
        <v>79</v>
      </c>
      <c r="P21" s="51" t="s">
        <v>7</v>
      </c>
      <c r="Q21" s="51">
        <v>7742</v>
      </c>
      <c r="R21" s="51">
        <v>5544</v>
      </c>
      <c r="S21" s="51">
        <v>4480</v>
      </c>
      <c r="T21" s="53">
        <v>13298</v>
      </c>
      <c r="U21" s="51">
        <v>1500</v>
      </c>
      <c r="V21" s="51"/>
      <c r="W21" s="51"/>
      <c r="X21" s="51">
        <f t="shared" si="1"/>
        <v>98.75489749430524</v>
      </c>
      <c r="Y21" s="43">
        <f>F21/G21</f>
        <v>86.7068</v>
      </c>
      <c r="Z21" s="29"/>
    </row>
    <row r="22" spans="1:43" s="7" customFormat="1" ht="12">
      <c r="A22" s="2">
        <v>18</v>
      </c>
      <c r="B22" s="6" t="s">
        <v>91</v>
      </c>
      <c r="C22" s="1" t="s">
        <v>142</v>
      </c>
      <c r="D22" s="4" t="s">
        <v>146</v>
      </c>
      <c r="E22" s="68" t="s">
        <v>18</v>
      </c>
      <c r="F22" s="51">
        <v>324126</v>
      </c>
      <c r="G22" s="51">
        <v>3112</v>
      </c>
      <c r="H22" s="51">
        <v>2572</v>
      </c>
      <c r="I22" s="57">
        <v>0.9</v>
      </c>
      <c r="J22" s="51">
        <v>0</v>
      </c>
      <c r="K22" s="51" t="s">
        <v>127</v>
      </c>
      <c r="L22" s="51">
        <v>5</v>
      </c>
      <c r="M22" s="51">
        <v>0</v>
      </c>
      <c r="N22" s="51">
        <v>0</v>
      </c>
      <c r="O22" s="51">
        <v>98</v>
      </c>
      <c r="P22" s="51" t="s">
        <v>7</v>
      </c>
      <c r="Q22" s="51">
        <v>6784</v>
      </c>
      <c r="R22" s="51">
        <v>9428</v>
      </c>
      <c r="S22" s="51">
        <v>8762</v>
      </c>
      <c r="T22" s="53">
        <v>74062</v>
      </c>
      <c r="U22" s="51">
        <v>0</v>
      </c>
      <c r="V22" s="51"/>
      <c r="W22" s="51"/>
      <c r="X22" s="51">
        <f t="shared" si="1"/>
        <v>126.02099533437014</v>
      </c>
      <c r="Y22" s="43">
        <f>F22/G22</f>
        <v>104.15359897172236</v>
      </c>
      <c r="Z22" s="29"/>
      <c r="AA22" s="21"/>
      <c r="AB22" s="21"/>
      <c r="AC22" s="21"/>
      <c r="AD22" s="21"/>
      <c r="AE22" s="21"/>
      <c r="AF22" s="22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s="7" customFormat="1" ht="12">
      <c r="A23" s="2"/>
      <c r="B23" s="9"/>
      <c r="C23" s="3"/>
      <c r="D23" s="19" t="s">
        <v>139</v>
      </c>
      <c r="E23" s="8"/>
      <c r="F23" s="47">
        <f>SUM(F5:F22)</f>
        <v>4056441</v>
      </c>
      <c r="G23" s="47">
        <f>SUM(G5:G22)</f>
        <v>42610</v>
      </c>
      <c r="H23" s="47">
        <f>SUM(H5:H22)</f>
        <v>38758</v>
      </c>
      <c r="I23" s="27"/>
      <c r="J23" s="17"/>
      <c r="K23" s="17"/>
      <c r="L23" s="17"/>
      <c r="M23" s="17"/>
      <c r="N23" s="17"/>
      <c r="O23" s="17"/>
      <c r="P23" s="17"/>
      <c r="Q23" s="63">
        <f>SUM(Q5:Q22)</f>
        <v>93304.5</v>
      </c>
      <c r="R23" s="63">
        <f>SUM(R5:R22)</f>
        <v>132010</v>
      </c>
      <c r="S23" s="63">
        <f>SUM(S5:S22)</f>
        <v>62081</v>
      </c>
      <c r="T23" s="63">
        <f>SUM(T5:T22)</f>
        <v>450196</v>
      </c>
      <c r="U23" s="43"/>
      <c r="V23" s="43"/>
      <c r="W23" s="43"/>
      <c r="X23" s="43"/>
      <c r="Y23" s="43"/>
      <c r="Z23" s="17"/>
      <c r="AA23" s="22"/>
      <c r="AB23" s="22"/>
      <c r="AC23" s="22"/>
      <c r="AD23" s="22"/>
      <c r="AE23" s="22"/>
      <c r="AF23" s="22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7" customFormat="1" ht="12">
      <c r="A24" s="3"/>
      <c r="B24" s="9"/>
      <c r="C24" s="3"/>
      <c r="D24" s="19" t="s">
        <v>143</v>
      </c>
      <c r="E24" s="19">
        <v>18</v>
      </c>
      <c r="G24" s="18"/>
      <c r="H24" s="18"/>
      <c r="I24" s="27"/>
      <c r="J24" s="17"/>
      <c r="K24" s="17"/>
      <c r="L24" s="17"/>
      <c r="M24" s="17"/>
      <c r="N24" s="17"/>
      <c r="O24" s="17"/>
      <c r="P24" s="17"/>
      <c r="Q24" s="16"/>
      <c r="R24" s="16"/>
      <c r="S24" s="16"/>
      <c r="T24" s="16"/>
      <c r="U24" s="17"/>
      <c r="V24" s="17"/>
      <c r="W24" s="17"/>
      <c r="X24" s="17"/>
      <c r="Y24" s="17"/>
      <c r="Z24" s="17"/>
      <c r="AA24" s="22"/>
      <c r="AB24" s="22"/>
      <c r="AC24" s="22"/>
      <c r="AD24" s="22"/>
      <c r="AE24" s="22"/>
      <c r="AF24" s="22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s="7" customFormat="1" ht="36">
      <c r="A25" s="3"/>
      <c r="B25" s="9"/>
      <c r="C25" s="3"/>
      <c r="D25" s="19"/>
      <c r="E25" s="8"/>
      <c r="F25" s="18"/>
      <c r="G25" s="50" t="s">
        <v>183</v>
      </c>
      <c r="H25" s="50" t="s">
        <v>182</v>
      </c>
      <c r="I25" s="27"/>
      <c r="J25" s="17"/>
      <c r="K25" s="17"/>
      <c r="U25" s="17"/>
      <c r="V25" s="17"/>
      <c r="W25" s="17"/>
      <c r="X25" s="17"/>
      <c r="Y25" s="17"/>
      <c r="Z25" s="17"/>
      <c r="AA25" s="22"/>
      <c r="AB25" s="22"/>
      <c r="AC25" s="22"/>
      <c r="AD25" s="22"/>
      <c r="AE25" s="22"/>
      <c r="AF25" s="22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s="7" customFormat="1" ht="12">
      <c r="A26" s="3"/>
      <c r="B26" s="9"/>
      <c r="C26" s="3"/>
      <c r="E26" s="8"/>
      <c r="F26" s="19" t="s">
        <v>140</v>
      </c>
      <c r="G26" s="47">
        <f>F23/G23</f>
        <v>95.19927247125088</v>
      </c>
      <c r="H26" s="43">
        <f>F23/H23</f>
        <v>104.66074100830797</v>
      </c>
      <c r="I26" s="27"/>
      <c r="J26" s="17"/>
      <c r="K26" s="17"/>
      <c r="U26" s="17"/>
      <c r="V26" s="17"/>
      <c r="W26" s="17"/>
      <c r="X26" s="17"/>
      <c r="Y26" s="17"/>
      <c r="Z26" s="17"/>
      <c r="AA26" s="22"/>
      <c r="AB26" s="22"/>
      <c r="AC26" s="22"/>
      <c r="AD26" s="22"/>
      <c r="AE26" s="22"/>
      <c r="AF26" s="22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s="7" customFormat="1" ht="12">
      <c r="A27" s="3"/>
      <c r="B27" s="9"/>
      <c r="C27" s="3"/>
      <c r="E27" s="8"/>
      <c r="F27" s="19" t="s">
        <v>141</v>
      </c>
      <c r="G27" s="47">
        <f>MEDIAN(Y5:Y22)</f>
        <v>93.23052899522635</v>
      </c>
      <c r="H27" s="43">
        <f>MEDIAN(X5:X22)</f>
        <v>107.65006534676994</v>
      </c>
      <c r="I27" s="27"/>
      <c r="J27" s="17"/>
      <c r="K27" s="17"/>
      <c r="U27" s="17"/>
      <c r="V27" s="17"/>
      <c r="W27" s="17"/>
      <c r="X27" s="17"/>
      <c r="Y27" s="17"/>
      <c r="Z27" s="17"/>
      <c r="AA27" s="22"/>
      <c r="AB27" s="22"/>
      <c r="AC27" s="22"/>
      <c r="AD27" s="22"/>
      <c r="AE27" s="22"/>
      <c r="AF27" s="22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s="7" customFormat="1" ht="12">
      <c r="A28" s="3"/>
      <c r="B28" s="9"/>
      <c r="C28" s="3"/>
      <c r="F28" s="19"/>
      <c r="H28" s="14"/>
      <c r="I28" s="27"/>
      <c r="J28" s="17"/>
      <c r="K28" s="17"/>
      <c r="Q28" s="49"/>
      <c r="U28" s="17"/>
      <c r="V28" s="17"/>
      <c r="W28" s="17"/>
      <c r="X28" s="17"/>
      <c r="Y28" s="17"/>
      <c r="Z28" s="17"/>
      <c r="AA28" s="22"/>
      <c r="AB28" s="22"/>
      <c r="AC28" s="22"/>
      <c r="AD28" s="22"/>
      <c r="AE28" s="22"/>
      <c r="AF28" s="22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s="7" customFormat="1" ht="12">
      <c r="A29" s="3"/>
      <c r="B29" s="9"/>
      <c r="C29" s="3"/>
      <c r="F29" s="19" t="s">
        <v>144</v>
      </c>
      <c r="G29" s="24">
        <f>G23/E24</f>
        <v>2367.222222222222</v>
      </c>
      <c r="H29" s="24">
        <f>H23/E24</f>
        <v>2153.222222222222</v>
      </c>
      <c r="I29" s="27"/>
      <c r="J29" s="17"/>
      <c r="K29" s="17"/>
      <c r="U29" s="17"/>
      <c r="V29" s="17"/>
      <c r="W29" s="17"/>
      <c r="X29" s="17"/>
      <c r="Y29" s="17"/>
      <c r="Z29" s="17"/>
      <c r="AA29" s="22"/>
      <c r="AB29" s="22"/>
      <c r="AC29" s="22"/>
      <c r="AD29" s="22"/>
      <c r="AE29" s="22"/>
      <c r="AF29" s="22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s="7" customFormat="1" ht="12">
      <c r="A30" s="3"/>
      <c r="B30" s="9"/>
      <c r="C30" s="3"/>
      <c r="F30" s="19" t="s">
        <v>145</v>
      </c>
      <c r="G30" s="24">
        <f>MEDIAN(G5:G22)</f>
        <v>2451.5</v>
      </c>
      <c r="H30" s="24">
        <f>MEDIAN(H5:H22)</f>
        <v>2261</v>
      </c>
      <c r="I30" s="27"/>
      <c r="J30" s="17"/>
      <c r="K30" s="17"/>
      <c r="U30" s="17"/>
      <c r="V30" s="17"/>
      <c r="W30" s="17"/>
      <c r="X30" s="17"/>
      <c r="Y30" s="17"/>
      <c r="Z30" s="17"/>
      <c r="AA30" s="22"/>
      <c r="AB30" s="22"/>
      <c r="AC30" s="22"/>
      <c r="AD30" s="22"/>
      <c r="AE30" s="22"/>
      <c r="AF30" s="22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s="7" customFormat="1" ht="12">
      <c r="A31" s="3"/>
      <c r="B31" s="9"/>
      <c r="C31" s="3"/>
      <c r="E31" s="5"/>
      <c r="F31" s="25" t="s">
        <v>148</v>
      </c>
      <c r="G31" s="45">
        <f>MEDIAN(I5:I22)</f>
        <v>0.7466999999999999</v>
      </c>
      <c r="I31" s="27"/>
      <c r="J31" s="17"/>
      <c r="K31" s="17"/>
      <c r="L31" s="17"/>
      <c r="M31" s="17"/>
      <c r="N31" s="17"/>
      <c r="O31" s="17"/>
      <c r="Q31" s="23"/>
      <c r="R31" s="23"/>
      <c r="S31" s="23"/>
      <c r="T31" s="23"/>
      <c r="U31" s="17"/>
      <c r="V31" s="17"/>
      <c r="W31" s="17"/>
      <c r="X31" s="17"/>
      <c r="Y31" s="17"/>
      <c r="Z31" s="17"/>
      <c r="AA31" s="22"/>
      <c r="AB31" s="22"/>
      <c r="AC31" s="22"/>
      <c r="AD31" s="22"/>
      <c r="AE31" s="22"/>
      <c r="AF31" s="22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26" ht="12">
      <c r="A32" s="2">
        <v>19</v>
      </c>
      <c r="B32" s="6" t="s">
        <v>90</v>
      </c>
      <c r="C32" s="4" t="s">
        <v>12</v>
      </c>
      <c r="D32" s="4" t="s">
        <v>13</v>
      </c>
      <c r="E32" s="61" t="s">
        <v>14</v>
      </c>
      <c r="F32" s="52">
        <v>86214</v>
      </c>
      <c r="G32" s="52">
        <v>958</v>
      </c>
      <c r="H32" s="51">
        <v>958</v>
      </c>
      <c r="I32" s="57">
        <v>1.16</v>
      </c>
      <c r="J32" s="51">
        <v>0</v>
      </c>
      <c r="K32" s="51" t="s">
        <v>127</v>
      </c>
      <c r="L32" s="51">
        <v>1</v>
      </c>
      <c r="M32" s="51">
        <v>9</v>
      </c>
      <c r="N32" s="51">
        <v>27</v>
      </c>
      <c r="O32" s="51">
        <v>0</v>
      </c>
      <c r="P32" s="51" t="s">
        <v>7</v>
      </c>
      <c r="Q32" s="51">
        <v>4475</v>
      </c>
      <c r="R32" s="51">
        <v>2420</v>
      </c>
      <c r="S32" s="51">
        <v>3628</v>
      </c>
      <c r="T32" s="51">
        <v>9785</v>
      </c>
      <c r="U32" s="51">
        <v>1142</v>
      </c>
      <c r="V32" s="51"/>
      <c r="W32" s="51"/>
      <c r="X32" s="51">
        <f t="shared" si="1"/>
        <v>89.9937369519833</v>
      </c>
      <c r="Y32" s="43">
        <f t="shared" si="0"/>
        <v>89.9937369519833</v>
      </c>
      <c r="Z32" s="17"/>
    </row>
    <row r="33" spans="1:26" ht="12">
      <c r="A33" s="2">
        <v>20</v>
      </c>
      <c r="B33" s="6" t="s">
        <v>90</v>
      </c>
      <c r="C33" s="4" t="s">
        <v>15</v>
      </c>
      <c r="D33" s="4" t="s">
        <v>16</v>
      </c>
      <c r="E33" s="61" t="s">
        <v>14</v>
      </c>
      <c r="F33" s="52">
        <v>85642</v>
      </c>
      <c r="G33" s="52">
        <v>1207</v>
      </c>
      <c r="H33" s="51">
        <v>1207</v>
      </c>
      <c r="I33" s="57">
        <v>1.08</v>
      </c>
      <c r="J33" s="51">
        <v>0</v>
      </c>
      <c r="K33" s="51" t="s">
        <v>127</v>
      </c>
      <c r="L33" s="51">
        <v>3</v>
      </c>
      <c r="M33" s="51">
        <v>10</v>
      </c>
      <c r="N33" s="51">
        <v>34</v>
      </c>
      <c r="O33" s="51">
        <v>0</v>
      </c>
      <c r="P33" s="51" t="s">
        <v>7</v>
      </c>
      <c r="Q33" s="51">
        <v>0</v>
      </c>
      <c r="R33" s="51">
        <v>4030</v>
      </c>
      <c r="S33" s="51">
        <v>2900</v>
      </c>
      <c r="T33" s="51">
        <v>7824</v>
      </c>
      <c r="U33" s="51">
        <v>1622</v>
      </c>
      <c r="V33" s="51"/>
      <c r="W33" s="51"/>
      <c r="X33" s="51">
        <f t="shared" si="1"/>
        <v>70.95443247721624</v>
      </c>
      <c r="Y33" s="43">
        <f t="shared" si="0"/>
        <v>70.95443247721624</v>
      </c>
      <c r="Z33" s="17"/>
    </row>
    <row r="34" spans="1:26" ht="12">
      <c r="A34" s="2">
        <v>21</v>
      </c>
      <c r="B34" s="6" t="s">
        <v>90</v>
      </c>
      <c r="C34" s="4" t="s">
        <v>31</v>
      </c>
      <c r="D34" s="4" t="s">
        <v>32</v>
      </c>
      <c r="E34" s="61" t="s">
        <v>14</v>
      </c>
      <c r="F34" s="52">
        <v>72929</v>
      </c>
      <c r="G34" s="52">
        <v>836</v>
      </c>
      <c r="H34" s="74">
        <v>822</v>
      </c>
      <c r="I34" s="57">
        <v>0.7157</v>
      </c>
      <c r="J34" s="51">
        <v>0</v>
      </c>
      <c r="K34" s="51" t="s">
        <v>127</v>
      </c>
      <c r="L34" s="51">
        <v>2</v>
      </c>
      <c r="M34" s="51">
        <v>10</v>
      </c>
      <c r="N34" s="51">
        <v>20</v>
      </c>
      <c r="O34" s="51">
        <v>0</v>
      </c>
      <c r="P34" s="51" t="s">
        <v>7</v>
      </c>
      <c r="Q34" s="51">
        <v>5116</v>
      </c>
      <c r="R34" s="51">
        <v>3057</v>
      </c>
      <c r="S34" s="51">
        <v>1725</v>
      </c>
      <c r="T34" s="51">
        <v>0</v>
      </c>
      <c r="U34" s="51">
        <v>1769</v>
      </c>
      <c r="V34" s="51"/>
      <c r="W34" s="51"/>
      <c r="X34" s="51">
        <f t="shared" si="1"/>
        <v>88.7214111922141</v>
      </c>
      <c r="Y34" s="43">
        <f t="shared" si="0"/>
        <v>87.23564593301435</v>
      </c>
      <c r="Z34" s="17"/>
    </row>
    <row r="35" spans="1:26" ht="12">
      <c r="A35" s="2">
        <v>22</v>
      </c>
      <c r="B35" s="6" t="s">
        <v>90</v>
      </c>
      <c r="C35" s="4" t="s">
        <v>42</v>
      </c>
      <c r="D35" s="1" t="s">
        <v>43</v>
      </c>
      <c r="E35" s="66" t="s">
        <v>14</v>
      </c>
      <c r="F35" s="51">
        <v>96464</v>
      </c>
      <c r="G35" s="51">
        <v>1200</v>
      </c>
      <c r="H35" s="51">
        <v>1016</v>
      </c>
      <c r="I35" s="57">
        <v>0.79</v>
      </c>
      <c r="J35" s="51">
        <v>0</v>
      </c>
      <c r="K35" s="51" t="s">
        <v>127</v>
      </c>
      <c r="L35" s="51">
        <v>4</v>
      </c>
      <c r="M35" s="51">
        <v>0</v>
      </c>
      <c r="N35" s="51">
        <v>36</v>
      </c>
      <c r="O35" s="51">
        <v>0</v>
      </c>
      <c r="P35" s="51" t="s">
        <v>7</v>
      </c>
      <c r="Q35" s="51">
        <v>4828</v>
      </c>
      <c r="R35" s="51">
        <v>3604</v>
      </c>
      <c r="S35" s="51">
        <v>612</v>
      </c>
      <c r="T35" s="51">
        <v>11772</v>
      </c>
      <c r="U35" s="51">
        <v>0</v>
      </c>
      <c r="V35" s="51"/>
      <c r="W35" s="51" t="s">
        <v>37</v>
      </c>
      <c r="X35" s="51">
        <f t="shared" si="1"/>
        <v>94.94488188976378</v>
      </c>
      <c r="Y35" s="43">
        <f t="shared" si="0"/>
        <v>80.38666666666667</v>
      </c>
      <c r="Z35" s="17"/>
    </row>
    <row r="36" spans="1:26" ht="12">
      <c r="A36" s="2">
        <v>23</v>
      </c>
      <c r="B36" s="6" t="s">
        <v>90</v>
      </c>
      <c r="C36" s="4" t="s">
        <v>46</v>
      </c>
      <c r="D36" s="4" t="s">
        <v>106</v>
      </c>
      <c r="E36" s="61" t="s">
        <v>14</v>
      </c>
      <c r="F36" s="52">
        <v>88221</v>
      </c>
      <c r="G36" s="52">
        <v>1200</v>
      </c>
      <c r="H36" s="51">
        <v>1000</v>
      </c>
      <c r="I36" s="57">
        <v>0.91</v>
      </c>
      <c r="J36" s="51">
        <v>0</v>
      </c>
      <c r="K36" s="51" t="s">
        <v>127</v>
      </c>
      <c r="L36" s="51">
        <v>1</v>
      </c>
      <c r="M36" s="51">
        <v>15</v>
      </c>
      <c r="N36" s="51">
        <v>31</v>
      </c>
      <c r="O36" s="51">
        <v>0</v>
      </c>
      <c r="P36" s="51" t="s">
        <v>7</v>
      </c>
      <c r="Q36" s="51">
        <v>0</v>
      </c>
      <c r="R36" s="51">
        <v>16218</v>
      </c>
      <c r="S36" s="51">
        <v>3218</v>
      </c>
      <c r="T36" s="51">
        <v>18340</v>
      </c>
      <c r="U36" s="51">
        <v>0</v>
      </c>
      <c r="V36" s="51"/>
      <c r="W36" s="51"/>
      <c r="X36" s="51">
        <f t="shared" si="1"/>
        <v>88.221</v>
      </c>
      <c r="Y36" s="43">
        <f t="shared" si="0"/>
        <v>73.5175</v>
      </c>
      <c r="Z36" s="17"/>
    </row>
    <row r="37" spans="1:26" ht="12">
      <c r="A37" s="2">
        <v>24</v>
      </c>
      <c r="B37" s="6" t="s">
        <v>90</v>
      </c>
      <c r="C37" s="4" t="s">
        <v>48</v>
      </c>
      <c r="D37" s="4" t="s">
        <v>51</v>
      </c>
      <c r="E37" s="61" t="s">
        <v>52</v>
      </c>
      <c r="F37" s="52">
        <v>83694</v>
      </c>
      <c r="G37" s="52">
        <v>1050</v>
      </c>
      <c r="H37" s="51">
        <v>1050</v>
      </c>
      <c r="I37" s="57">
        <v>0.94</v>
      </c>
      <c r="J37" s="51">
        <v>0</v>
      </c>
      <c r="K37" s="51" t="s">
        <v>127</v>
      </c>
      <c r="L37" s="51">
        <v>1</v>
      </c>
      <c r="M37" s="51">
        <v>0</v>
      </c>
      <c r="N37" s="51">
        <f>1050/27</f>
        <v>38.888888888888886</v>
      </c>
      <c r="O37" s="51">
        <v>30</v>
      </c>
      <c r="P37" s="51" t="s">
        <v>7</v>
      </c>
      <c r="Q37" s="51">
        <v>4606</v>
      </c>
      <c r="R37" s="51">
        <v>4891</v>
      </c>
      <c r="S37" s="51">
        <v>939</v>
      </c>
      <c r="T37" s="51">
        <v>8708</v>
      </c>
      <c r="U37" s="51">
        <v>983</v>
      </c>
      <c r="V37" s="51"/>
      <c r="W37" s="51"/>
      <c r="X37" s="51">
        <f t="shared" si="1"/>
        <v>79.70857142857143</v>
      </c>
      <c r="Y37" s="43">
        <f t="shared" si="0"/>
        <v>79.70857142857143</v>
      </c>
      <c r="Z37" s="17"/>
    </row>
    <row r="38" spans="1:26" ht="12">
      <c r="A38" s="2">
        <v>25</v>
      </c>
      <c r="B38" s="6" t="s">
        <v>90</v>
      </c>
      <c r="C38" s="4" t="s">
        <v>81</v>
      </c>
      <c r="D38" s="4" t="s">
        <v>93</v>
      </c>
      <c r="E38" s="61" t="s">
        <v>14</v>
      </c>
      <c r="F38" s="52">
        <v>113886</v>
      </c>
      <c r="G38" s="54">
        <v>1200</v>
      </c>
      <c r="H38" s="51">
        <v>1107</v>
      </c>
      <c r="I38" s="57">
        <v>0.8685</v>
      </c>
      <c r="J38" s="51">
        <v>0</v>
      </c>
      <c r="K38" s="51" t="s">
        <v>127</v>
      </c>
      <c r="L38" s="51">
        <v>0</v>
      </c>
      <c r="M38" s="51">
        <v>0</v>
      </c>
      <c r="N38" s="51">
        <v>41</v>
      </c>
      <c r="O38" s="51">
        <v>0</v>
      </c>
      <c r="P38" s="51" t="s">
        <v>6</v>
      </c>
      <c r="Q38" s="51">
        <v>6729</v>
      </c>
      <c r="R38" s="51">
        <v>4746</v>
      </c>
      <c r="S38" s="51">
        <v>1064</v>
      </c>
      <c r="T38" s="51">
        <v>12893</v>
      </c>
      <c r="U38" s="51">
        <v>2703</v>
      </c>
      <c r="V38" s="51" t="s">
        <v>86</v>
      </c>
      <c r="W38" s="51" t="s">
        <v>37</v>
      </c>
      <c r="X38" s="51">
        <f t="shared" si="1"/>
        <v>102.8780487804878</v>
      </c>
      <c r="Y38" s="43">
        <f t="shared" si="0"/>
        <v>94.905</v>
      </c>
      <c r="Z38" s="17"/>
    </row>
    <row r="39" spans="1:26" ht="12">
      <c r="A39" s="2">
        <v>26</v>
      </c>
      <c r="B39" s="6" t="s">
        <v>90</v>
      </c>
      <c r="C39" s="4" t="s">
        <v>54</v>
      </c>
      <c r="D39" s="4" t="s">
        <v>92</v>
      </c>
      <c r="E39" s="61" t="s">
        <v>52</v>
      </c>
      <c r="F39" s="52">
        <v>76830</v>
      </c>
      <c r="G39" s="54">
        <v>1012</v>
      </c>
      <c r="H39" s="51">
        <v>1012</v>
      </c>
      <c r="I39" s="57">
        <v>0.8466</v>
      </c>
      <c r="J39" s="51">
        <v>0</v>
      </c>
      <c r="K39" s="51" t="s">
        <v>127</v>
      </c>
      <c r="L39" s="51">
        <v>1</v>
      </c>
      <c r="M39" s="51">
        <v>0</v>
      </c>
      <c r="N39" s="51">
        <v>37</v>
      </c>
      <c r="O39" s="51">
        <v>0</v>
      </c>
      <c r="P39" s="51" t="s">
        <v>7</v>
      </c>
      <c r="Q39" s="51">
        <v>4636</v>
      </c>
      <c r="R39" s="51">
        <v>1800</v>
      </c>
      <c r="S39" s="51">
        <v>946</v>
      </c>
      <c r="T39" s="51">
        <v>12896</v>
      </c>
      <c r="U39" s="51">
        <v>1233</v>
      </c>
      <c r="V39" s="51" t="s">
        <v>85</v>
      </c>
      <c r="W39" s="51" t="s">
        <v>37</v>
      </c>
      <c r="X39" s="51">
        <f t="shared" si="1"/>
        <v>75.91897233201581</v>
      </c>
      <c r="Y39" s="43">
        <f t="shared" si="0"/>
        <v>75.91897233201581</v>
      </c>
      <c r="Z39" s="17"/>
    </row>
    <row r="40" spans="1:26" ht="12">
      <c r="A40" s="2">
        <v>27</v>
      </c>
      <c r="B40" s="6" t="s">
        <v>90</v>
      </c>
      <c r="C40" s="1" t="s">
        <v>59</v>
      </c>
      <c r="D40" s="1" t="s">
        <v>62</v>
      </c>
      <c r="E40" s="68" t="s">
        <v>14</v>
      </c>
      <c r="F40" s="52">
        <v>149814</v>
      </c>
      <c r="G40" s="52">
        <v>1701</v>
      </c>
      <c r="H40" s="51">
        <v>1701</v>
      </c>
      <c r="I40" s="57">
        <v>0.3198</v>
      </c>
      <c r="J40" s="51">
        <v>0</v>
      </c>
      <c r="K40" s="51" t="s">
        <v>127</v>
      </c>
      <c r="L40" s="51">
        <v>0</v>
      </c>
      <c r="M40" s="51">
        <v>0</v>
      </c>
      <c r="N40" s="51">
        <v>63</v>
      </c>
      <c r="O40" s="51">
        <v>0</v>
      </c>
      <c r="P40" s="51" t="s">
        <v>7</v>
      </c>
      <c r="Q40" s="51">
        <v>5023</v>
      </c>
      <c r="R40" s="51">
        <v>4008</v>
      </c>
      <c r="S40" s="51">
        <v>1789</v>
      </c>
      <c r="T40" s="51">
        <v>6763</v>
      </c>
      <c r="U40" s="51">
        <v>982</v>
      </c>
      <c r="V40" s="51"/>
      <c r="W40" s="51"/>
      <c r="X40" s="51">
        <f t="shared" si="1"/>
        <v>88.07407407407408</v>
      </c>
      <c r="Y40" s="43">
        <f t="shared" si="0"/>
        <v>88.07407407407408</v>
      </c>
      <c r="Z40" s="17"/>
    </row>
    <row r="41" spans="1:26" ht="12">
      <c r="A41" s="2">
        <v>28</v>
      </c>
      <c r="B41" s="6" t="s">
        <v>90</v>
      </c>
      <c r="C41" s="1" t="s">
        <v>59</v>
      </c>
      <c r="D41" s="1" t="s">
        <v>63</v>
      </c>
      <c r="E41" s="68" t="s">
        <v>14</v>
      </c>
      <c r="F41" s="52">
        <v>89655</v>
      </c>
      <c r="G41" s="52">
        <v>810</v>
      </c>
      <c r="H41" s="51">
        <v>810</v>
      </c>
      <c r="I41" s="57">
        <v>0.1779</v>
      </c>
      <c r="J41" s="51">
        <v>0</v>
      </c>
      <c r="K41" s="51" t="s">
        <v>127</v>
      </c>
      <c r="L41" s="51">
        <v>0</v>
      </c>
      <c r="M41" s="51">
        <v>0</v>
      </c>
      <c r="N41" s="51">
        <v>30</v>
      </c>
      <c r="O41" s="51">
        <v>0</v>
      </c>
      <c r="P41" s="51" t="s">
        <v>7</v>
      </c>
      <c r="Q41" s="51">
        <v>3764</v>
      </c>
      <c r="R41" s="51">
        <v>3314</v>
      </c>
      <c r="S41" s="51">
        <v>2638</v>
      </c>
      <c r="T41" s="51">
        <v>6502</v>
      </c>
      <c r="U41" s="51">
        <v>879</v>
      </c>
      <c r="V41" s="51"/>
      <c r="W41" s="51"/>
      <c r="X41" s="51">
        <f t="shared" si="1"/>
        <v>110.68518518518519</v>
      </c>
      <c r="Y41" s="43">
        <f t="shared" si="0"/>
        <v>110.68518518518519</v>
      </c>
      <c r="Z41" s="17"/>
    </row>
    <row r="42" spans="1:26" ht="12">
      <c r="A42" s="2">
        <v>29</v>
      </c>
      <c r="B42" s="6" t="s">
        <v>90</v>
      </c>
      <c r="C42" s="4" t="s">
        <v>59</v>
      </c>
      <c r="D42" s="4" t="s">
        <v>69</v>
      </c>
      <c r="E42" s="61" t="s">
        <v>14</v>
      </c>
      <c r="F42" s="52">
        <f>157246</f>
        <v>157246</v>
      </c>
      <c r="G42" s="52">
        <v>1580</v>
      </c>
      <c r="H42" s="51">
        <v>1580</v>
      </c>
      <c r="I42" s="57">
        <v>0.7</v>
      </c>
      <c r="J42" s="51">
        <v>0</v>
      </c>
      <c r="K42" s="51" t="s">
        <v>127</v>
      </c>
      <c r="L42" s="51"/>
      <c r="M42" s="51">
        <v>20</v>
      </c>
      <c r="N42" s="51">
        <v>40</v>
      </c>
      <c r="O42" s="51">
        <v>0</v>
      </c>
      <c r="P42" s="51" t="s">
        <v>7</v>
      </c>
      <c r="Q42" s="51">
        <v>4639</v>
      </c>
      <c r="R42" s="51">
        <v>3893</v>
      </c>
      <c r="S42" s="51">
        <v>1610</v>
      </c>
      <c r="T42" s="51">
        <v>0</v>
      </c>
      <c r="U42" s="51">
        <v>2446</v>
      </c>
      <c r="V42" s="51"/>
      <c r="W42" s="51"/>
      <c r="X42" s="51">
        <f t="shared" si="1"/>
        <v>99.52278481012658</v>
      </c>
      <c r="Y42" s="43">
        <f t="shared" si="0"/>
        <v>99.52278481012658</v>
      </c>
      <c r="Z42" s="17"/>
    </row>
    <row r="43" spans="1:26" ht="12">
      <c r="A43" s="2">
        <v>30</v>
      </c>
      <c r="B43" s="6" t="s">
        <v>90</v>
      </c>
      <c r="C43" s="1" t="s">
        <v>74</v>
      </c>
      <c r="D43" s="4" t="s">
        <v>123</v>
      </c>
      <c r="E43" s="68" t="s">
        <v>52</v>
      </c>
      <c r="F43" s="52">
        <v>97927</v>
      </c>
      <c r="G43" s="52">
        <v>1434</v>
      </c>
      <c r="H43" s="51">
        <v>1273</v>
      </c>
      <c r="I43" s="57">
        <v>0.85</v>
      </c>
      <c r="J43" s="51">
        <v>0</v>
      </c>
      <c r="K43" s="51" t="s">
        <v>127</v>
      </c>
      <c r="L43" s="51">
        <v>3</v>
      </c>
      <c r="M43" s="51">
        <v>0</v>
      </c>
      <c r="N43" s="51">
        <v>46</v>
      </c>
      <c r="O43" s="51">
        <v>0</v>
      </c>
      <c r="P43" s="51" t="s">
        <v>7</v>
      </c>
      <c r="Q43" s="51">
        <v>5631</v>
      </c>
      <c r="R43" s="51">
        <v>8233</v>
      </c>
      <c r="S43" s="51">
        <v>1661</v>
      </c>
      <c r="T43" s="51">
        <v>11267</v>
      </c>
      <c r="U43" s="51">
        <v>1504</v>
      </c>
      <c r="V43" s="51" t="s">
        <v>7</v>
      </c>
      <c r="W43" s="51"/>
      <c r="X43" s="51">
        <f t="shared" si="1"/>
        <v>76.9261586802828</v>
      </c>
      <c r="Y43" s="43">
        <f t="shared" si="0"/>
        <v>68.28940027894002</v>
      </c>
      <c r="Z43" s="17"/>
    </row>
    <row r="44" spans="1:26" ht="12">
      <c r="A44" s="2">
        <v>31</v>
      </c>
      <c r="B44" s="6" t="s">
        <v>90</v>
      </c>
      <c r="C44" s="1" t="s">
        <v>72</v>
      </c>
      <c r="D44" s="4" t="s">
        <v>75</v>
      </c>
      <c r="E44" s="68" t="s">
        <v>14</v>
      </c>
      <c r="F44" s="52">
        <v>85258</v>
      </c>
      <c r="G44" s="52">
        <v>1200</v>
      </c>
      <c r="H44" s="51">
        <v>1012</v>
      </c>
      <c r="I44" s="57">
        <v>0.87</v>
      </c>
      <c r="J44" s="51">
        <v>0</v>
      </c>
      <c r="K44" s="51" t="s">
        <v>127</v>
      </c>
      <c r="L44" s="51">
        <v>1</v>
      </c>
      <c r="M44" s="51">
        <v>0</v>
      </c>
      <c r="N44" s="51">
        <v>37</v>
      </c>
      <c r="O44" s="51">
        <v>0</v>
      </c>
      <c r="P44" s="51" t="s">
        <v>7</v>
      </c>
      <c r="Q44" s="51">
        <v>4551</v>
      </c>
      <c r="R44" s="51">
        <v>2353</v>
      </c>
      <c r="S44" s="51">
        <v>3277</v>
      </c>
      <c r="T44" s="53">
        <v>13232</v>
      </c>
      <c r="U44" s="51">
        <v>1130</v>
      </c>
      <c r="V44" s="51" t="s">
        <v>7</v>
      </c>
      <c r="W44" s="51"/>
      <c r="X44" s="51">
        <f t="shared" si="1"/>
        <v>84.24703557312253</v>
      </c>
      <c r="Y44" s="43">
        <f t="shared" si="0"/>
        <v>71.04833333333333</v>
      </c>
      <c r="Z44" s="17"/>
    </row>
    <row r="45" spans="1:26" ht="12">
      <c r="A45" s="2">
        <v>32</v>
      </c>
      <c r="B45" s="6" t="s">
        <v>90</v>
      </c>
      <c r="C45" s="1" t="s">
        <v>76</v>
      </c>
      <c r="D45" s="4" t="s">
        <v>77</v>
      </c>
      <c r="E45" s="68" t="s">
        <v>14</v>
      </c>
      <c r="F45" s="52">
        <v>69901</v>
      </c>
      <c r="G45" s="52">
        <v>1241</v>
      </c>
      <c r="H45" s="51">
        <v>998</v>
      </c>
      <c r="I45" s="57">
        <v>0.98</v>
      </c>
      <c r="J45" s="51">
        <v>0</v>
      </c>
      <c r="K45" s="51" t="s">
        <v>127</v>
      </c>
      <c r="L45" s="51">
        <v>2</v>
      </c>
      <c r="M45" s="51">
        <v>0</v>
      </c>
      <c r="N45" s="51">
        <v>36</v>
      </c>
      <c r="O45" s="51">
        <v>0</v>
      </c>
      <c r="P45" s="51" t="s">
        <v>6</v>
      </c>
      <c r="Q45" s="53">
        <v>10789</v>
      </c>
      <c r="R45" s="62">
        <v>3995</v>
      </c>
      <c r="S45" s="51">
        <v>1642</v>
      </c>
      <c r="T45" s="53">
        <v>16787</v>
      </c>
      <c r="U45" s="53">
        <v>0</v>
      </c>
      <c r="V45" s="51" t="s">
        <v>7</v>
      </c>
      <c r="W45" s="51"/>
      <c r="X45" s="51">
        <f t="shared" si="1"/>
        <v>70.04108216432866</v>
      </c>
      <c r="Y45" s="43">
        <f t="shared" si="0"/>
        <v>56.32634971796938</v>
      </c>
      <c r="Z45" s="17"/>
    </row>
    <row r="46" spans="1:26" ht="12">
      <c r="A46" s="2">
        <v>33</v>
      </c>
      <c r="B46" s="6" t="s">
        <v>90</v>
      </c>
      <c r="C46" s="13" t="s">
        <v>126</v>
      </c>
      <c r="D46" s="13" t="s">
        <v>133</v>
      </c>
      <c r="E46" s="61" t="s">
        <v>14</v>
      </c>
      <c r="F46" s="52">
        <v>96488</v>
      </c>
      <c r="G46" s="52">
        <v>1343</v>
      </c>
      <c r="H46" s="51">
        <v>1289</v>
      </c>
      <c r="I46" s="57">
        <v>0.7</v>
      </c>
      <c r="J46" s="51">
        <v>0</v>
      </c>
      <c r="K46" s="51" t="s">
        <v>127</v>
      </c>
      <c r="L46" s="51">
        <v>1</v>
      </c>
      <c r="M46" s="51">
        <v>17</v>
      </c>
      <c r="N46" s="51">
        <v>32</v>
      </c>
      <c r="O46" s="51">
        <v>0</v>
      </c>
      <c r="P46" s="51" t="s">
        <v>7</v>
      </c>
      <c r="Q46" s="51">
        <v>6140</v>
      </c>
      <c r="R46" s="51">
        <v>3139</v>
      </c>
      <c r="S46" s="51">
        <v>1450</v>
      </c>
      <c r="T46" s="51">
        <v>16278</v>
      </c>
      <c r="U46" s="51">
        <v>765</v>
      </c>
      <c r="V46" s="51"/>
      <c r="W46" s="51"/>
      <c r="X46" s="51">
        <f t="shared" si="1"/>
        <v>74.85492629945695</v>
      </c>
      <c r="Y46" s="43">
        <f t="shared" si="0"/>
        <v>71.84512285927029</v>
      </c>
      <c r="Z46" s="17"/>
    </row>
    <row r="47" spans="1:26" ht="12">
      <c r="A47" s="3"/>
      <c r="C47" s="14"/>
      <c r="D47" s="19" t="s">
        <v>139</v>
      </c>
      <c r="E47" s="55"/>
      <c r="F47" s="47">
        <f>SUM(F32:F46)</f>
        <v>1450169</v>
      </c>
      <c r="G47" s="47">
        <f>SUM(G32:G46)</f>
        <v>17972</v>
      </c>
      <c r="H47" s="47">
        <f>SUM(H32:H46)</f>
        <v>16835</v>
      </c>
      <c r="I47" s="69"/>
      <c r="J47" s="43"/>
      <c r="K47" s="43"/>
      <c r="L47" s="43"/>
      <c r="M47" s="43"/>
      <c r="N47" s="43"/>
      <c r="O47" s="43"/>
      <c r="P47" s="43"/>
      <c r="Q47" s="63">
        <f>SUM(Q32:Q46)</f>
        <v>70927</v>
      </c>
      <c r="R47" s="63">
        <f>SUM(R32:R46)</f>
        <v>69701</v>
      </c>
      <c r="S47" s="63">
        <f>SUM(S32:S46)</f>
        <v>29099</v>
      </c>
      <c r="T47" s="63">
        <f>SUM(T32:T46)</f>
        <v>153047</v>
      </c>
      <c r="U47" s="43"/>
      <c r="V47" s="43"/>
      <c r="W47" s="43"/>
      <c r="X47" s="43"/>
      <c r="Y47" s="43"/>
      <c r="Z47" s="17"/>
    </row>
    <row r="48" spans="1:26" ht="12">
      <c r="A48" s="3"/>
      <c r="C48" s="14"/>
      <c r="D48" s="19" t="s">
        <v>143</v>
      </c>
      <c r="E48" s="47">
        <v>15</v>
      </c>
      <c r="G48" s="18"/>
      <c r="H48" s="18"/>
      <c r="I48" s="27"/>
      <c r="J48" s="17"/>
      <c r="K48" s="17"/>
      <c r="L48" s="17"/>
      <c r="M48" s="17"/>
      <c r="N48" s="17"/>
      <c r="O48" s="17"/>
      <c r="P48" s="17"/>
      <c r="Q48" s="16"/>
      <c r="R48" s="16"/>
      <c r="S48" s="16"/>
      <c r="T48" s="16"/>
      <c r="U48" s="17"/>
      <c r="V48" s="17"/>
      <c r="W48" s="17"/>
      <c r="X48" s="17"/>
      <c r="Y48" s="17"/>
      <c r="Z48" s="17"/>
    </row>
    <row r="49" spans="1:26" ht="36">
      <c r="A49" s="3"/>
      <c r="C49" s="14"/>
      <c r="D49" s="19"/>
      <c r="E49" s="8"/>
      <c r="F49" s="18"/>
      <c r="G49" s="50" t="s">
        <v>183</v>
      </c>
      <c r="H49" s="50" t="s">
        <v>182</v>
      </c>
      <c r="I49" s="27"/>
      <c r="J49" s="17"/>
      <c r="K49" s="17"/>
      <c r="U49" s="17"/>
      <c r="V49" s="17"/>
      <c r="W49" s="17"/>
      <c r="X49" s="17"/>
      <c r="Y49" s="17"/>
      <c r="Z49" s="17"/>
    </row>
    <row r="50" spans="1:26" ht="12">
      <c r="A50" s="3"/>
      <c r="C50" s="14"/>
      <c r="D50" s="7"/>
      <c r="E50" s="8"/>
      <c r="F50" s="19" t="s">
        <v>140</v>
      </c>
      <c r="G50" s="47">
        <f>F47/G47</f>
        <v>80.69046294235477</v>
      </c>
      <c r="H50" s="43">
        <f>F47/H47</f>
        <v>86.14012474012473</v>
      </c>
      <c r="I50" s="27"/>
      <c r="J50" s="17"/>
      <c r="K50" s="17"/>
      <c r="U50" s="17"/>
      <c r="V50" s="17"/>
      <c r="W50" s="17"/>
      <c r="X50" s="17"/>
      <c r="Y50" s="17"/>
      <c r="Z50" s="17"/>
    </row>
    <row r="51" spans="1:26" ht="12">
      <c r="A51" s="3"/>
      <c r="C51" s="14"/>
      <c r="D51" s="7"/>
      <c r="E51" s="8"/>
      <c r="F51" s="19" t="s">
        <v>141</v>
      </c>
      <c r="G51" s="47">
        <f>MEDIAN(Y32:Y46)</f>
        <v>79.70857142857143</v>
      </c>
      <c r="H51" s="73">
        <f>MEDIAN(X32:X46)</f>
        <v>88.07407407407408</v>
      </c>
      <c r="I51" s="27"/>
      <c r="J51" s="17"/>
      <c r="K51" s="17"/>
      <c r="U51" s="17"/>
      <c r="V51" s="17"/>
      <c r="W51" s="17"/>
      <c r="X51" s="17"/>
      <c r="Y51" s="17"/>
      <c r="Z51" s="17"/>
    </row>
    <row r="52" spans="1:26" ht="12">
      <c r="A52" s="3"/>
      <c r="C52" s="14"/>
      <c r="D52" s="7"/>
      <c r="E52" s="7"/>
      <c r="F52" s="19"/>
      <c r="G52" s="46"/>
      <c r="H52" s="46"/>
      <c r="I52" s="27"/>
      <c r="J52" s="17"/>
      <c r="K52" s="17"/>
      <c r="U52" s="17"/>
      <c r="V52" s="17"/>
      <c r="W52" s="17"/>
      <c r="X52" s="17"/>
      <c r="Y52" s="17"/>
      <c r="Z52" s="17"/>
    </row>
    <row r="53" spans="1:26" ht="12">
      <c r="A53" s="3"/>
      <c r="C53" s="14"/>
      <c r="D53" s="7"/>
      <c r="E53" s="7"/>
      <c r="F53" s="19" t="s">
        <v>144</v>
      </c>
      <c r="G53" s="44">
        <f>G47/E48</f>
        <v>1198.1333333333334</v>
      </c>
      <c r="H53" s="44">
        <f>H47/E48</f>
        <v>1122.3333333333333</v>
      </c>
      <c r="I53" s="27"/>
      <c r="J53" s="17"/>
      <c r="K53" s="17"/>
      <c r="U53" s="17"/>
      <c r="V53" s="17"/>
      <c r="W53" s="17"/>
      <c r="X53" s="17"/>
      <c r="Y53" s="17"/>
      <c r="Z53" s="17"/>
    </row>
    <row r="54" spans="1:26" ht="12">
      <c r="A54" s="3"/>
      <c r="C54" s="26"/>
      <c r="D54" s="7"/>
      <c r="E54" s="7"/>
      <c r="F54" s="19" t="s">
        <v>145</v>
      </c>
      <c r="G54" s="43">
        <f>MEDIAN(G32:G46)</f>
        <v>1200</v>
      </c>
      <c r="H54" s="44">
        <f>MEDIAN(H32:H46)</f>
        <v>1016</v>
      </c>
      <c r="I54" s="27"/>
      <c r="J54" s="17"/>
      <c r="K54" s="17"/>
      <c r="U54" s="5"/>
      <c r="V54" s="17"/>
      <c r="W54" s="17"/>
      <c r="X54" s="17"/>
      <c r="Y54" s="17"/>
      <c r="Z54" s="17"/>
    </row>
    <row r="55" spans="1:26" ht="12">
      <c r="A55" s="3"/>
      <c r="C55" s="26"/>
      <c r="D55" s="7"/>
      <c r="E55" s="5"/>
      <c r="F55" s="25" t="s">
        <v>148</v>
      </c>
      <c r="G55" s="45">
        <f>MEDIAN(I32:I46)</f>
        <v>0.85</v>
      </c>
      <c r="I55" s="27"/>
      <c r="J55" s="17"/>
      <c r="K55" s="17"/>
      <c r="U55" s="5"/>
      <c r="V55" s="17"/>
      <c r="W55" s="17"/>
      <c r="X55" s="17"/>
      <c r="Y55" s="17"/>
      <c r="Z55" s="17"/>
    </row>
    <row r="56" spans="1:26" ht="12">
      <c r="A56" s="2">
        <v>34</v>
      </c>
      <c r="B56" s="6" t="s">
        <v>89</v>
      </c>
      <c r="C56" s="4" t="s">
        <v>23</v>
      </c>
      <c r="D56" s="4" t="s">
        <v>24</v>
      </c>
      <c r="E56" s="61" t="s">
        <v>25</v>
      </c>
      <c r="F56" s="52">
        <v>10103</v>
      </c>
      <c r="G56" s="52">
        <v>235</v>
      </c>
      <c r="H56" s="51">
        <v>102</v>
      </c>
      <c r="I56" s="57">
        <v>1</v>
      </c>
      <c r="J56" s="70">
        <v>0</v>
      </c>
      <c r="K56" s="70">
        <v>0</v>
      </c>
      <c r="L56" s="70">
        <v>0</v>
      </c>
      <c r="M56" s="70">
        <v>3</v>
      </c>
      <c r="N56" s="70">
        <v>1</v>
      </c>
      <c r="O56" s="70">
        <v>0</v>
      </c>
      <c r="P56" s="61" t="s">
        <v>7</v>
      </c>
      <c r="Q56" s="51">
        <v>2911</v>
      </c>
      <c r="R56" s="51">
        <v>960</v>
      </c>
      <c r="S56" s="51">
        <v>431</v>
      </c>
      <c r="T56" s="51">
        <v>0</v>
      </c>
      <c r="U56" s="51">
        <v>0</v>
      </c>
      <c r="V56" s="61"/>
      <c r="W56" s="61"/>
      <c r="X56" s="51">
        <f t="shared" si="1"/>
        <v>99.04901960784314</v>
      </c>
      <c r="Y56" s="43">
        <f>F56/G56</f>
        <v>42.99148936170213</v>
      </c>
      <c r="Z56" s="17"/>
    </row>
    <row r="57" spans="1:26" ht="12">
      <c r="A57" s="2">
        <v>35</v>
      </c>
      <c r="B57" s="6" t="s">
        <v>89</v>
      </c>
      <c r="C57" s="4" t="s">
        <v>26</v>
      </c>
      <c r="D57" s="4" t="s">
        <v>26</v>
      </c>
      <c r="E57" s="61" t="s">
        <v>25</v>
      </c>
      <c r="F57" s="52">
        <v>28743</v>
      </c>
      <c r="G57" s="52">
        <v>500</v>
      </c>
      <c r="H57" s="51">
        <v>329</v>
      </c>
      <c r="I57" s="57">
        <v>0.99</v>
      </c>
      <c r="J57" s="51">
        <v>1</v>
      </c>
      <c r="K57" s="61" t="s">
        <v>7</v>
      </c>
      <c r="L57" s="70">
        <v>0</v>
      </c>
      <c r="M57" s="70">
        <v>10</v>
      </c>
      <c r="N57" s="70">
        <v>2</v>
      </c>
      <c r="O57" s="70">
        <v>0</v>
      </c>
      <c r="P57" s="61" t="s">
        <v>7</v>
      </c>
      <c r="Q57" s="51">
        <v>1777</v>
      </c>
      <c r="R57" s="51">
        <v>960</v>
      </c>
      <c r="S57" s="51">
        <v>845</v>
      </c>
      <c r="T57" s="51">
        <v>6764</v>
      </c>
      <c r="U57" s="51">
        <v>0</v>
      </c>
      <c r="V57" s="61" t="s">
        <v>7</v>
      </c>
      <c r="W57" s="61"/>
      <c r="X57" s="51">
        <f t="shared" si="1"/>
        <v>87.36474164133739</v>
      </c>
      <c r="Y57" s="43">
        <f aca="true" t="shared" si="2" ref="Y57:Y82">F57/G57</f>
        <v>57.486</v>
      </c>
      <c r="Z57" s="17"/>
    </row>
    <row r="58" spans="1:26" ht="12">
      <c r="A58" s="2">
        <v>36</v>
      </c>
      <c r="B58" s="6" t="s">
        <v>89</v>
      </c>
      <c r="C58" s="4" t="s">
        <v>28</v>
      </c>
      <c r="D58" s="4" t="s">
        <v>30</v>
      </c>
      <c r="E58" s="61" t="s">
        <v>25</v>
      </c>
      <c r="F58" s="52">
        <v>69658</v>
      </c>
      <c r="G58" s="52">
        <v>643</v>
      </c>
      <c r="H58" s="51">
        <v>639</v>
      </c>
      <c r="I58" s="57">
        <v>0.8849</v>
      </c>
      <c r="J58" s="51">
        <v>2</v>
      </c>
      <c r="K58" s="61" t="s">
        <v>6</v>
      </c>
      <c r="L58" s="70">
        <v>4</v>
      </c>
      <c r="M58" s="70">
        <v>15</v>
      </c>
      <c r="N58" s="70">
        <v>6</v>
      </c>
      <c r="O58" s="70">
        <v>0</v>
      </c>
      <c r="P58" s="61" t="s">
        <v>6</v>
      </c>
      <c r="Q58" s="51">
        <v>3432</v>
      </c>
      <c r="R58" s="51">
        <v>8000</v>
      </c>
      <c r="S58" s="51">
        <v>1100</v>
      </c>
      <c r="T58" s="51">
        <v>0</v>
      </c>
      <c r="U58" s="51">
        <v>625</v>
      </c>
      <c r="V58" s="61"/>
      <c r="W58" s="64"/>
      <c r="X58" s="51">
        <f t="shared" si="1"/>
        <v>109.01095461658842</v>
      </c>
      <c r="Y58" s="43">
        <f t="shared" si="2"/>
        <v>108.33281493001556</v>
      </c>
      <c r="Z58" s="17"/>
    </row>
    <row r="59" spans="1:26" ht="12">
      <c r="A59" s="2">
        <v>37</v>
      </c>
      <c r="B59" s="6" t="s">
        <v>89</v>
      </c>
      <c r="C59" s="4" t="s">
        <v>35</v>
      </c>
      <c r="D59" s="4" t="s">
        <v>67</v>
      </c>
      <c r="E59" s="61" t="s">
        <v>25</v>
      </c>
      <c r="F59" s="52">
        <v>85823</v>
      </c>
      <c r="G59" s="52">
        <v>973</v>
      </c>
      <c r="H59" s="51">
        <v>973</v>
      </c>
      <c r="I59" s="57">
        <v>0.6273</v>
      </c>
      <c r="J59" s="51">
        <v>3</v>
      </c>
      <c r="K59" s="61" t="s">
        <v>6</v>
      </c>
      <c r="L59" s="70">
        <v>2</v>
      </c>
      <c r="M59" s="70">
        <v>23</v>
      </c>
      <c r="N59" s="70">
        <v>11</v>
      </c>
      <c r="O59" s="70">
        <v>0</v>
      </c>
      <c r="P59" s="61" t="s">
        <v>6</v>
      </c>
      <c r="Q59" s="51">
        <v>0</v>
      </c>
      <c r="R59" s="51">
        <v>6700</v>
      </c>
      <c r="S59" s="51">
        <v>3000</v>
      </c>
      <c r="T59" s="51">
        <v>7720</v>
      </c>
      <c r="U59" s="51">
        <v>1000</v>
      </c>
      <c r="V59" s="61"/>
      <c r="W59" s="64"/>
      <c r="X59" s="51">
        <f t="shared" si="1"/>
        <v>88.20452209660843</v>
      </c>
      <c r="Y59" s="43">
        <f t="shared" si="2"/>
        <v>88.20452209660843</v>
      </c>
      <c r="Z59" s="17"/>
    </row>
    <row r="60" spans="1:26" ht="12">
      <c r="A60" s="2">
        <v>38</v>
      </c>
      <c r="B60" s="6" t="s">
        <v>89</v>
      </c>
      <c r="C60" s="4" t="s">
        <v>8</v>
      </c>
      <c r="D60" s="4" t="s">
        <v>4</v>
      </c>
      <c r="E60" s="61" t="s">
        <v>5</v>
      </c>
      <c r="F60" s="52">
        <v>54442</v>
      </c>
      <c r="G60" s="52">
        <v>938</v>
      </c>
      <c r="H60" s="51">
        <v>838</v>
      </c>
      <c r="I60" s="58">
        <v>0.64</v>
      </c>
      <c r="J60" s="51">
        <v>3</v>
      </c>
      <c r="K60" s="51" t="s">
        <v>6</v>
      </c>
      <c r="L60" s="51">
        <v>1</v>
      </c>
      <c r="M60" s="51">
        <v>30</v>
      </c>
      <c r="N60" s="51">
        <v>0</v>
      </c>
      <c r="O60" s="51">
        <v>0</v>
      </c>
      <c r="P60" s="51" t="s">
        <v>7</v>
      </c>
      <c r="Q60" s="51">
        <v>3000</v>
      </c>
      <c r="R60" s="51">
        <v>2700</v>
      </c>
      <c r="S60" s="51">
        <v>1000</v>
      </c>
      <c r="T60" s="51">
        <v>0</v>
      </c>
      <c r="U60" s="51">
        <v>900</v>
      </c>
      <c r="V60" s="51"/>
      <c r="W60" s="51"/>
      <c r="X60" s="51">
        <f t="shared" si="1"/>
        <v>64.96658711217184</v>
      </c>
      <c r="Y60" s="43">
        <f t="shared" si="2"/>
        <v>58.04051172707889</v>
      </c>
      <c r="Z60" s="17"/>
    </row>
    <row r="61" spans="1:26" ht="12">
      <c r="A61" s="2">
        <v>39</v>
      </c>
      <c r="B61" s="6" t="s">
        <v>89</v>
      </c>
      <c r="C61" s="4" t="s">
        <v>9</v>
      </c>
      <c r="D61" s="4" t="s">
        <v>10</v>
      </c>
      <c r="E61" s="61" t="s">
        <v>11</v>
      </c>
      <c r="F61" s="52">
        <v>63283</v>
      </c>
      <c r="G61" s="52">
        <v>800</v>
      </c>
      <c r="H61" s="51">
        <v>776</v>
      </c>
      <c r="I61" s="57">
        <v>0.74</v>
      </c>
      <c r="J61" s="51">
        <v>4</v>
      </c>
      <c r="K61" s="51" t="s">
        <v>6</v>
      </c>
      <c r="L61" s="51">
        <v>2</v>
      </c>
      <c r="M61" s="51">
        <v>26</v>
      </c>
      <c r="N61" s="51">
        <v>0</v>
      </c>
      <c r="O61" s="71">
        <v>0</v>
      </c>
      <c r="P61" s="51" t="s">
        <v>7</v>
      </c>
      <c r="Q61" s="51">
        <v>4694</v>
      </c>
      <c r="R61" s="51">
        <v>1913</v>
      </c>
      <c r="S61" s="51">
        <v>945</v>
      </c>
      <c r="T61" s="51">
        <v>4218</v>
      </c>
      <c r="U61" s="51">
        <v>476</v>
      </c>
      <c r="V61" s="51"/>
      <c r="W61" s="51"/>
      <c r="X61" s="51">
        <f t="shared" si="1"/>
        <v>81.55025773195877</v>
      </c>
      <c r="Y61" s="43">
        <f t="shared" si="2"/>
        <v>79.10375</v>
      </c>
      <c r="Z61" s="17"/>
    </row>
    <row r="62" spans="1:26" ht="12">
      <c r="A62" s="2">
        <v>40</v>
      </c>
      <c r="B62" s="6" t="s">
        <v>89</v>
      </c>
      <c r="C62" s="4" t="s">
        <v>22</v>
      </c>
      <c r="D62" s="4" t="s">
        <v>22</v>
      </c>
      <c r="E62" s="61" t="s">
        <v>11</v>
      </c>
      <c r="F62" s="52">
        <v>43800</v>
      </c>
      <c r="G62" s="52">
        <v>1040</v>
      </c>
      <c r="H62" s="51">
        <v>688</v>
      </c>
      <c r="I62" s="57">
        <v>1</v>
      </c>
      <c r="J62" s="46">
        <v>0</v>
      </c>
      <c r="K62" s="51" t="s">
        <v>127</v>
      </c>
      <c r="L62" s="51">
        <v>1</v>
      </c>
      <c r="M62" s="51">
        <v>27</v>
      </c>
      <c r="N62" s="51">
        <v>0</v>
      </c>
      <c r="O62" s="71">
        <v>0</v>
      </c>
      <c r="P62" s="51" t="s">
        <v>6</v>
      </c>
      <c r="Q62" s="51">
        <v>3774</v>
      </c>
      <c r="R62" s="51">
        <v>1380</v>
      </c>
      <c r="S62" s="51">
        <v>646</v>
      </c>
      <c r="T62" s="51">
        <v>0</v>
      </c>
      <c r="U62" s="51">
        <v>525</v>
      </c>
      <c r="V62" s="51"/>
      <c r="W62" s="51"/>
      <c r="X62" s="51">
        <f t="shared" si="1"/>
        <v>63.66279069767442</v>
      </c>
      <c r="Y62" s="43">
        <f t="shared" si="2"/>
        <v>42.11538461538461</v>
      </c>
      <c r="Z62" s="17"/>
    </row>
    <row r="63" spans="1:26" ht="12">
      <c r="A63" s="2">
        <v>41</v>
      </c>
      <c r="B63" s="6" t="s">
        <v>89</v>
      </c>
      <c r="C63" s="4" t="s">
        <v>28</v>
      </c>
      <c r="D63" s="4" t="s">
        <v>29</v>
      </c>
      <c r="E63" s="61" t="s">
        <v>11</v>
      </c>
      <c r="F63" s="52">
        <v>67141</v>
      </c>
      <c r="G63" s="52">
        <v>1000</v>
      </c>
      <c r="H63" s="51">
        <v>652</v>
      </c>
      <c r="I63" s="57">
        <v>0.5819</v>
      </c>
      <c r="J63" s="51">
        <v>2</v>
      </c>
      <c r="K63" s="51" t="s">
        <v>6</v>
      </c>
      <c r="L63" s="51">
        <v>4</v>
      </c>
      <c r="M63" s="51">
        <v>22</v>
      </c>
      <c r="N63" s="51">
        <v>0</v>
      </c>
      <c r="O63" s="71">
        <v>0</v>
      </c>
      <c r="P63" s="51" t="s">
        <v>6</v>
      </c>
      <c r="Q63" s="51">
        <v>3490</v>
      </c>
      <c r="R63" s="51">
        <v>6253</v>
      </c>
      <c r="S63" s="51">
        <v>2482</v>
      </c>
      <c r="T63" s="51">
        <v>0</v>
      </c>
      <c r="U63" s="51">
        <v>1466</v>
      </c>
      <c r="V63" s="51"/>
      <c r="W63" s="51"/>
      <c r="X63" s="51">
        <f t="shared" si="1"/>
        <v>102.97699386503068</v>
      </c>
      <c r="Y63" s="43">
        <f t="shared" si="2"/>
        <v>67.141</v>
      </c>
      <c r="Z63" s="17"/>
    </row>
    <row r="64" spans="1:26" ht="12">
      <c r="A64" s="2">
        <v>42</v>
      </c>
      <c r="B64" s="6" t="s">
        <v>89</v>
      </c>
      <c r="C64" s="4" t="s">
        <v>33</v>
      </c>
      <c r="D64" s="4" t="s">
        <v>34</v>
      </c>
      <c r="E64" s="61" t="s">
        <v>5</v>
      </c>
      <c r="F64" s="52">
        <v>49500</v>
      </c>
      <c r="G64" s="52">
        <v>743</v>
      </c>
      <c r="H64" s="51">
        <v>584</v>
      </c>
      <c r="I64" s="57">
        <v>0.8644</v>
      </c>
      <c r="J64" s="51">
        <v>3</v>
      </c>
      <c r="K64" s="51" t="s">
        <v>7</v>
      </c>
      <c r="L64" s="51">
        <v>1</v>
      </c>
      <c r="M64" s="51">
        <v>20</v>
      </c>
      <c r="N64" s="51">
        <v>0</v>
      </c>
      <c r="O64" s="71">
        <v>0</v>
      </c>
      <c r="P64" s="51" t="s">
        <v>7</v>
      </c>
      <c r="Q64" s="51">
        <v>3883</v>
      </c>
      <c r="R64" s="51">
        <v>2123</v>
      </c>
      <c r="S64" s="51">
        <v>1303</v>
      </c>
      <c r="T64" s="51">
        <v>0</v>
      </c>
      <c r="U64" s="51">
        <v>622</v>
      </c>
      <c r="V64" s="51"/>
      <c r="W64" s="51"/>
      <c r="X64" s="51">
        <f t="shared" si="1"/>
        <v>84.76027397260275</v>
      </c>
      <c r="Y64" s="43">
        <f t="shared" si="2"/>
        <v>66.62180349932706</v>
      </c>
      <c r="Z64" s="17"/>
    </row>
    <row r="65" spans="1:26" ht="12">
      <c r="A65" s="2">
        <v>43</v>
      </c>
      <c r="B65" s="6" t="s">
        <v>89</v>
      </c>
      <c r="C65" s="4" t="s">
        <v>36</v>
      </c>
      <c r="D65" s="1" t="s">
        <v>96</v>
      </c>
      <c r="E65" s="66" t="s">
        <v>11</v>
      </c>
      <c r="F65" s="52">
        <v>53720</v>
      </c>
      <c r="G65" s="52">
        <v>825</v>
      </c>
      <c r="H65" s="51">
        <v>684</v>
      </c>
      <c r="I65" s="57">
        <v>0.93</v>
      </c>
      <c r="J65" s="51">
        <v>2</v>
      </c>
      <c r="K65" s="51" t="s">
        <v>7</v>
      </c>
      <c r="L65" s="51">
        <v>1</v>
      </c>
      <c r="M65" s="51">
        <v>25</v>
      </c>
      <c r="N65" s="51">
        <v>0</v>
      </c>
      <c r="O65" s="71">
        <v>0</v>
      </c>
      <c r="P65" s="51" t="s">
        <v>6</v>
      </c>
      <c r="Q65" s="51">
        <v>4067</v>
      </c>
      <c r="R65" s="51">
        <v>2154</v>
      </c>
      <c r="S65" s="51">
        <v>2010</v>
      </c>
      <c r="T65" s="51">
        <v>0</v>
      </c>
      <c r="U65" s="51">
        <v>716</v>
      </c>
      <c r="V65" s="51"/>
      <c r="W65" s="51" t="s">
        <v>37</v>
      </c>
      <c r="X65" s="51">
        <f t="shared" si="1"/>
        <v>78.53801169590643</v>
      </c>
      <c r="Y65" s="43">
        <f t="shared" si="2"/>
        <v>65.11515151515151</v>
      </c>
      <c r="Z65" s="17"/>
    </row>
    <row r="66" spans="1:26" ht="12">
      <c r="A66" s="2">
        <v>44</v>
      </c>
      <c r="B66" s="6" t="s">
        <v>89</v>
      </c>
      <c r="C66" s="4" t="s">
        <v>38</v>
      </c>
      <c r="D66" s="1" t="s">
        <v>97</v>
      </c>
      <c r="E66" s="66" t="s">
        <v>11</v>
      </c>
      <c r="F66" s="52">
        <v>56000</v>
      </c>
      <c r="G66" s="52">
        <v>860</v>
      </c>
      <c r="H66" s="51">
        <v>851</v>
      </c>
      <c r="I66" s="57">
        <v>1.21</v>
      </c>
      <c r="J66" s="51">
        <v>3</v>
      </c>
      <c r="K66" s="51" t="s">
        <v>6</v>
      </c>
      <c r="L66" s="51">
        <v>2</v>
      </c>
      <c r="M66" s="51">
        <v>30</v>
      </c>
      <c r="N66" s="51">
        <v>0</v>
      </c>
      <c r="O66" s="71">
        <v>0</v>
      </c>
      <c r="P66" s="51" t="s">
        <v>7</v>
      </c>
      <c r="Q66" s="51">
        <v>3445</v>
      </c>
      <c r="R66" s="51">
        <v>1211</v>
      </c>
      <c r="S66" s="51">
        <v>1253</v>
      </c>
      <c r="T66" s="51">
        <v>0</v>
      </c>
      <c r="U66" s="51">
        <v>792</v>
      </c>
      <c r="V66" s="51"/>
      <c r="W66" s="51" t="s">
        <v>37</v>
      </c>
      <c r="X66" s="51">
        <f t="shared" si="1"/>
        <v>65.80493537015276</v>
      </c>
      <c r="Y66" s="43">
        <f t="shared" si="2"/>
        <v>65.11627906976744</v>
      </c>
      <c r="Z66" s="17"/>
    </row>
    <row r="67" spans="1:26" ht="12">
      <c r="A67" s="2">
        <v>45</v>
      </c>
      <c r="B67" s="6" t="s">
        <v>89</v>
      </c>
      <c r="C67" s="4" t="s">
        <v>39</v>
      </c>
      <c r="D67" s="1" t="s">
        <v>40</v>
      </c>
      <c r="E67" s="66" t="s">
        <v>11</v>
      </c>
      <c r="F67" s="52">
        <v>48627</v>
      </c>
      <c r="G67" s="52">
        <v>850</v>
      </c>
      <c r="H67" s="51">
        <v>785</v>
      </c>
      <c r="I67" s="57">
        <v>0.93</v>
      </c>
      <c r="J67" s="51">
        <v>4</v>
      </c>
      <c r="K67" s="51" t="s">
        <v>7</v>
      </c>
      <c r="L67" s="51">
        <v>3</v>
      </c>
      <c r="M67" s="51">
        <v>26</v>
      </c>
      <c r="N67" s="51">
        <v>0</v>
      </c>
      <c r="O67" s="71">
        <v>0</v>
      </c>
      <c r="P67" s="51" t="s">
        <v>7</v>
      </c>
      <c r="Q67" s="51">
        <v>3695</v>
      </c>
      <c r="R67" s="51">
        <v>1000</v>
      </c>
      <c r="S67" s="51">
        <v>708</v>
      </c>
      <c r="T67" s="51">
        <v>0</v>
      </c>
      <c r="U67" s="51">
        <v>814</v>
      </c>
      <c r="V67" s="51"/>
      <c r="W67" s="51" t="s">
        <v>37</v>
      </c>
      <c r="X67" s="51">
        <f t="shared" si="1"/>
        <v>61.94522292993631</v>
      </c>
      <c r="Y67" s="43">
        <f t="shared" si="2"/>
        <v>57.20823529411765</v>
      </c>
      <c r="Z67" s="17"/>
    </row>
    <row r="68" spans="1:26" ht="12">
      <c r="A68" s="2">
        <v>46</v>
      </c>
      <c r="B68" s="6" t="s">
        <v>89</v>
      </c>
      <c r="C68" s="4" t="s">
        <v>39</v>
      </c>
      <c r="D68" s="1" t="s">
        <v>41</v>
      </c>
      <c r="E68" s="66" t="s">
        <v>11</v>
      </c>
      <c r="F68" s="52">
        <v>48627</v>
      </c>
      <c r="G68" s="52">
        <v>750</v>
      </c>
      <c r="H68" s="51">
        <v>785</v>
      </c>
      <c r="I68" s="57">
        <v>0.78</v>
      </c>
      <c r="J68" s="51">
        <v>4</v>
      </c>
      <c r="K68" s="51" t="s">
        <v>7</v>
      </c>
      <c r="L68" s="51">
        <v>3</v>
      </c>
      <c r="M68" s="51">
        <v>26</v>
      </c>
      <c r="N68" s="51">
        <v>0</v>
      </c>
      <c r="O68" s="71">
        <v>0</v>
      </c>
      <c r="P68" s="51" t="s">
        <v>7</v>
      </c>
      <c r="Q68" s="51">
        <v>3695</v>
      </c>
      <c r="R68" s="51">
        <v>1000</v>
      </c>
      <c r="S68" s="51">
        <v>708</v>
      </c>
      <c r="T68" s="51">
        <v>0</v>
      </c>
      <c r="U68" s="51">
        <v>814</v>
      </c>
      <c r="V68" s="51"/>
      <c r="W68" s="51" t="s">
        <v>37</v>
      </c>
      <c r="X68" s="51">
        <f t="shared" si="1"/>
        <v>61.94522292993631</v>
      </c>
      <c r="Y68" s="43">
        <f t="shared" si="2"/>
        <v>64.836</v>
      </c>
      <c r="Z68" s="17"/>
    </row>
    <row r="69" spans="1:26" ht="12">
      <c r="A69" s="2">
        <v>47</v>
      </c>
      <c r="B69" s="6" t="s">
        <v>89</v>
      </c>
      <c r="C69" s="4" t="s">
        <v>49</v>
      </c>
      <c r="D69" s="4" t="s">
        <v>108</v>
      </c>
      <c r="E69" s="61" t="s">
        <v>5</v>
      </c>
      <c r="F69" s="51">
        <v>49290</v>
      </c>
      <c r="G69" s="51">
        <v>704</v>
      </c>
      <c r="H69" s="51">
        <v>704</v>
      </c>
      <c r="I69" s="57">
        <v>0.48</v>
      </c>
      <c r="J69" s="51">
        <v>4</v>
      </c>
      <c r="K69" s="51" t="s">
        <v>7</v>
      </c>
      <c r="L69" s="51">
        <v>1</v>
      </c>
      <c r="M69" s="51">
        <v>29</v>
      </c>
      <c r="N69" s="51">
        <v>0</v>
      </c>
      <c r="O69" s="71">
        <v>0</v>
      </c>
      <c r="P69" s="51" t="s">
        <v>7</v>
      </c>
      <c r="Q69" s="51">
        <v>4067</v>
      </c>
      <c r="R69" s="51">
        <v>1000</v>
      </c>
      <c r="S69" s="51">
        <v>2324</v>
      </c>
      <c r="T69" s="51">
        <v>0</v>
      </c>
      <c r="U69" s="51">
        <v>1152</v>
      </c>
      <c r="V69" s="51"/>
      <c r="W69" s="51"/>
      <c r="X69" s="51">
        <f t="shared" si="1"/>
        <v>70.01420454545455</v>
      </c>
      <c r="Y69" s="43">
        <f t="shared" si="2"/>
        <v>70.01420454545455</v>
      </c>
      <c r="Z69" s="17"/>
    </row>
    <row r="70" spans="1:26" ht="12">
      <c r="A70" s="2">
        <v>48</v>
      </c>
      <c r="B70" s="6" t="s">
        <v>89</v>
      </c>
      <c r="C70" s="4" t="s">
        <v>50</v>
      </c>
      <c r="D70" s="4" t="s">
        <v>53</v>
      </c>
      <c r="E70" s="61" t="s">
        <v>5</v>
      </c>
      <c r="F70" s="51">
        <v>53403</v>
      </c>
      <c r="G70" s="51">
        <v>750</v>
      </c>
      <c r="H70" s="51">
        <v>640</v>
      </c>
      <c r="I70" s="57">
        <v>0.64</v>
      </c>
      <c r="J70" s="51">
        <v>4</v>
      </c>
      <c r="K70" s="51" t="s">
        <v>7</v>
      </c>
      <c r="L70" s="67">
        <v>0</v>
      </c>
      <c r="M70" s="51">
        <v>30</v>
      </c>
      <c r="N70" s="51">
        <v>0</v>
      </c>
      <c r="O70" s="71">
        <v>0</v>
      </c>
      <c r="P70" s="51" t="s">
        <v>7</v>
      </c>
      <c r="Q70" s="51">
        <v>4000</v>
      </c>
      <c r="R70" s="51">
        <v>1974</v>
      </c>
      <c r="S70" s="51">
        <v>644</v>
      </c>
      <c r="T70" s="51">
        <v>0</v>
      </c>
      <c r="U70" s="51">
        <v>435</v>
      </c>
      <c r="V70" s="51"/>
      <c r="W70" s="51"/>
      <c r="X70" s="51">
        <f t="shared" si="1"/>
        <v>83.4421875</v>
      </c>
      <c r="Y70" s="43">
        <f t="shared" si="2"/>
        <v>71.204</v>
      </c>
      <c r="Z70" s="17"/>
    </row>
    <row r="71" spans="1:26" ht="12">
      <c r="A71" s="2">
        <v>49</v>
      </c>
      <c r="B71" s="6" t="s">
        <v>89</v>
      </c>
      <c r="C71" s="4" t="s">
        <v>58</v>
      </c>
      <c r="D71" s="4" t="s">
        <v>66</v>
      </c>
      <c r="E71" s="61" t="s">
        <v>11</v>
      </c>
      <c r="F71" s="52">
        <v>54344</v>
      </c>
      <c r="G71" s="54">
        <v>1100</v>
      </c>
      <c r="H71" s="51">
        <v>864</v>
      </c>
      <c r="I71" s="58">
        <v>0.6803</v>
      </c>
      <c r="J71" s="51">
        <v>6</v>
      </c>
      <c r="K71" s="51" t="s">
        <v>7</v>
      </c>
      <c r="L71" s="51">
        <v>3</v>
      </c>
      <c r="M71" s="51">
        <v>27</v>
      </c>
      <c r="N71" s="51">
        <v>0</v>
      </c>
      <c r="O71" s="71">
        <v>0</v>
      </c>
      <c r="P71" s="51" t="s">
        <v>7</v>
      </c>
      <c r="Q71" s="51">
        <v>4239</v>
      </c>
      <c r="R71" s="51">
        <v>1780</v>
      </c>
      <c r="S71" s="51">
        <v>1593</v>
      </c>
      <c r="T71" s="51">
        <v>0</v>
      </c>
      <c r="U71" s="51">
        <v>1035</v>
      </c>
      <c r="V71" s="51" t="s">
        <v>87</v>
      </c>
      <c r="W71" s="51" t="s">
        <v>37</v>
      </c>
      <c r="X71" s="51">
        <f t="shared" si="1"/>
        <v>62.898148148148145</v>
      </c>
      <c r="Y71" s="43">
        <f t="shared" si="2"/>
        <v>49.403636363636366</v>
      </c>
      <c r="Z71" s="17"/>
    </row>
    <row r="72" spans="1:26" ht="12">
      <c r="A72" s="2">
        <v>50</v>
      </c>
      <c r="B72" s="6" t="s">
        <v>89</v>
      </c>
      <c r="C72" s="4" t="s">
        <v>80</v>
      </c>
      <c r="D72" s="4" t="s">
        <v>113</v>
      </c>
      <c r="E72" s="61" t="s">
        <v>11</v>
      </c>
      <c r="F72" s="52">
        <v>50167</v>
      </c>
      <c r="G72" s="54">
        <v>1099</v>
      </c>
      <c r="H72" s="51">
        <v>900</v>
      </c>
      <c r="I72" s="57">
        <v>0.9655</v>
      </c>
      <c r="J72" s="51">
        <v>4</v>
      </c>
      <c r="K72" s="51" t="s">
        <v>6</v>
      </c>
      <c r="L72" s="51">
        <v>0</v>
      </c>
      <c r="M72" s="51">
        <v>32</v>
      </c>
      <c r="N72" s="51">
        <v>0</v>
      </c>
      <c r="O72" s="71">
        <v>0</v>
      </c>
      <c r="P72" s="51" t="s">
        <v>7</v>
      </c>
      <c r="Q72" s="51">
        <v>3425</v>
      </c>
      <c r="R72" s="51">
        <v>1280</v>
      </c>
      <c r="S72" s="51">
        <v>325</v>
      </c>
      <c r="T72" s="51">
        <v>0</v>
      </c>
      <c r="U72" s="51">
        <v>905</v>
      </c>
      <c r="V72" s="51" t="s">
        <v>88</v>
      </c>
      <c r="W72" s="51" t="s">
        <v>82</v>
      </c>
      <c r="X72" s="51">
        <f t="shared" si="1"/>
        <v>55.74111111111111</v>
      </c>
      <c r="Y72" s="43">
        <f t="shared" si="2"/>
        <v>45.64786169244768</v>
      </c>
      <c r="Z72" s="17"/>
    </row>
    <row r="73" spans="1:26" ht="12">
      <c r="A73" s="2">
        <v>51</v>
      </c>
      <c r="B73" s="6" t="s">
        <v>89</v>
      </c>
      <c r="C73" s="1" t="s">
        <v>59</v>
      </c>
      <c r="D73" s="1" t="s">
        <v>60</v>
      </c>
      <c r="E73" s="68" t="s">
        <v>5</v>
      </c>
      <c r="F73" s="52">
        <v>75224</v>
      </c>
      <c r="G73" s="52">
        <v>600</v>
      </c>
      <c r="H73" s="51">
        <v>600</v>
      </c>
      <c r="I73" s="58">
        <v>0.1843</v>
      </c>
      <c r="J73" s="51">
        <v>3</v>
      </c>
      <c r="K73" s="51" t="s">
        <v>7</v>
      </c>
      <c r="L73" s="51">
        <v>0</v>
      </c>
      <c r="M73" s="51">
        <v>21</v>
      </c>
      <c r="N73" s="51">
        <v>0</v>
      </c>
      <c r="O73" s="71">
        <v>0</v>
      </c>
      <c r="P73" s="51" t="s">
        <v>7</v>
      </c>
      <c r="Q73" s="51">
        <v>7520.9</v>
      </c>
      <c r="R73" s="51">
        <v>0</v>
      </c>
      <c r="S73" s="51">
        <v>1300.66</v>
      </c>
      <c r="T73" s="51">
        <v>0</v>
      </c>
      <c r="U73" s="51">
        <v>903.33</v>
      </c>
      <c r="V73" s="65"/>
      <c r="W73" s="65"/>
      <c r="X73" s="51">
        <f t="shared" si="1"/>
        <v>125.37333333333333</v>
      </c>
      <c r="Y73" s="43">
        <f t="shared" si="2"/>
        <v>125.37333333333333</v>
      </c>
      <c r="Z73" s="17"/>
    </row>
    <row r="74" spans="1:26" ht="12">
      <c r="A74" s="2">
        <v>52</v>
      </c>
      <c r="B74" s="6" t="s">
        <v>89</v>
      </c>
      <c r="C74" s="4" t="s">
        <v>155</v>
      </c>
      <c r="D74" s="4" t="s">
        <v>156</v>
      </c>
      <c r="E74" s="61" t="s">
        <v>5</v>
      </c>
      <c r="F74" s="52">
        <v>49962</v>
      </c>
      <c r="G74" s="52">
        <v>763</v>
      </c>
      <c r="H74" s="51">
        <v>763</v>
      </c>
      <c r="I74" s="58">
        <v>93.73</v>
      </c>
      <c r="J74" s="51">
        <v>3</v>
      </c>
      <c r="K74" s="51" t="s">
        <v>6</v>
      </c>
      <c r="L74" s="51">
        <v>1</v>
      </c>
      <c r="M74" s="51">
        <v>27</v>
      </c>
      <c r="N74" s="51">
        <v>0</v>
      </c>
      <c r="O74" s="71">
        <v>0</v>
      </c>
      <c r="P74" s="51" t="s">
        <v>6</v>
      </c>
      <c r="Q74" s="51">
        <v>4570</v>
      </c>
      <c r="R74" s="51">
        <v>1893</v>
      </c>
      <c r="S74" s="51">
        <v>491</v>
      </c>
      <c r="T74" s="51">
        <v>0</v>
      </c>
      <c r="U74" s="51">
        <v>978</v>
      </c>
      <c r="V74" s="51"/>
      <c r="W74" s="51"/>
      <c r="X74" s="51">
        <f t="shared" si="1"/>
        <v>65.48099606815204</v>
      </c>
      <c r="Y74" s="43">
        <f t="shared" si="2"/>
        <v>65.48099606815204</v>
      </c>
      <c r="Z74" s="17"/>
    </row>
    <row r="75" spans="1:26" ht="12">
      <c r="A75" s="2">
        <v>53</v>
      </c>
      <c r="B75" s="6" t="s">
        <v>89</v>
      </c>
      <c r="C75" s="4" t="s">
        <v>157</v>
      </c>
      <c r="D75" s="4" t="s">
        <v>158</v>
      </c>
      <c r="E75" s="61" t="s">
        <v>5</v>
      </c>
      <c r="F75" s="52">
        <v>40720</v>
      </c>
      <c r="G75" s="52">
        <v>575</v>
      </c>
      <c r="H75" s="51">
        <v>575</v>
      </c>
      <c r="I75" s="59">
        <v>101.01</v>
      </c>
      <c r="J75" s="51">
        <v>3</v>
      </c>
      <c r="K75" s="51" t="s">
        <v>7</v>
      </c>
      <c r="L75" s="51">
        <v>0</v>
      </c>
      <c r="M75" s="51">
        <v>20</v>
      </c>
      <c r="N75" s="51">
        <v>0</v>
      </c>
      <c r="O75" s="71">
        <v>0</v>
      </c>
      <c r="P75" s="51" t="s">
        <v>7</v>
      </c>
      <c r="Q75" s="51">
        <v>5007</v>
      </c>
      <c r="R75" s="51">
        <v>0</v>
      </c>
      <c r="S75" s="51">
        <v>1388</v>
      </c>
      <c r="T75" s="51">
        <v>0</v>
      </c>
      <c r="U75" s="51">
        <v>1025</v>
      </c>
      <c r="V75" s="51"/>
      <c r="W75" s="51"/>
      <c r="X75" s="51">
        <f t="shared" si="1"/>
        <v>70.81739130434782</v>
      </c>
      <c r="Y75" s="43">
        <f t="shared" si="2"/>
        <v>70.81739130434782</v>
      </c>
      <c r="Z75" s="17"/>
    </row>
    <row r="76" spans="1:26" ht="12">
      <c r="A76" s="2">
        <v>54</v>
      </c>
      <c r="B76" s="6" t="s">
        <v>89</v>
      </c>
      <c r="C76" s="4" t="s">
        <v>68</v>
      </c>
      <c r="D76" s="4" t="s">
        <v>118</v>
      </c>
      <c r="E76" s="61" t="s">
        <v>5</v>
      </c>
      <c r="F76" s="52">
        <v>68754</v>
      </c>
      <c r="G76" s="52">
        <v>940</v>
      </c>
      <c r="H76" s="51">
        <v>768</v>
      </c>
      <c r="I76" s="57">
        <v>0.49</v>
      </c>
      <c r="J76" s="51">
        <v>6</v>
      </c>
      <c r="K76" s="51" t="s">
        <v>6</v>
      </c>
      <c r="L76" s="51">
        <v>2</v>
      </c>
      <c r="M76" s="51">
        <v>24</v>
      </c>
      <c r="N76" s="51">
        <v>0</v>
      </c>
      <c r="O76" s="71">
        <v>0</v>
      </c>
      <c r="P76" s="51" t="s">
        <v>7</v>
      </c>
      <c r="Q76" s="51">
        <v>4980</v>
      </c>
      <c r="R76" s="51">
        <v>2533</v>
      </c>
      <c r="S76" s="51">
        <v>784</v>
      </c>
      <c r="T76" s="51">
        <v>0</v>
      </c>
      <c r="U76" s="51">
        <v>984</v>
      </c>
      <c r="V76" s="51"/>
      <c r="W76" s="51"/>
      <c r="X76" s="51">
        <f t="shared" si="1"/>
        <v>89.5234375</v>
      </c>
      <c r="Y76" s="43">
        <f t="shared" si="2"/>
        <v>73.14255319148936</v>
      </c>
      <c r="Z76" s="17"/>
    </row>
    <row r="77" spans="1:26" ht="12">
      <c r="A77" s="2">
        <v>55</v>
      </c>
      <c r="B77" s="6" t="s">
        <v>89</v>
      </c>
      <c r="C77" s="4" t="s">
        <v>68</v>
      </c>
      <c r="D77" s="4" t="s">
        <v>119</v>
      </c>
      <c r="E77" s="61" t="s">
        <v>5</v>
      </c>
      <c r="F77" s="52">
        <v>63174</v>
      </c>
      <c r="G77" s="52">
        <v>768</v>
      </c>
      <c r="H77" s="51">
        <v>768</v>
      </c>
      <c r="I77" s="57">
        <v>0.81</v>
      </c>
      <c r="J77" s="51">
        <v>6</v>
      </c>
      <c r="K77" s="51" t="s">
        <v>6</v>
      </c>
      <c r="L77" s="51">
        <v>2</v>
      </c>
      <c r="M77" s="51">
        <v>24</v>
      </c>
      <c r="N77" s="51">
        <v>0</v>
      </c>
      <c r="O77" s="71">
        <v>0</v>
      </c>
      <c r="P77" s="51" t="s">
        <v>7</v>
      </c>
      <c r="Q77" s="51">
        <v>4879</v>
      </c>
      <c r="R77" s="51">
        <v>2715</v>
      </c>
      <c r="S77" s="51">
        <v>1242</v>
      </c>
      <c r="T77" s="51">
        <v>0</v>
      </c>
      <c r="U77" s="51">
        <v>1000</v>
      </c>
      <c r="V77" s="51"/>
      <c r="W77" s="51"/>
      <c r="X77" s="51">
        <f t="shared" si="1"/>
        <v>82.2578125</v>
      </c>
      <c r="Y77" s="43">
        <f t="shared" si="2"/>
        <v>82.2578125</v>
      </c>
      <c r="Z77" s="17"/>
    </row>
    <row r="78" spans="1:26" ht="12">
      <c r="A78" s="2">
        <v>56</v>
      </c>
      <c r="B78" s="6" t="s">
        <v>89</v>
      </c>
      <c r="C78" s="1" t="s">
        <v>70</v>
      </c>
      <c r="D78" s="4" t="s">
        <v>71</v>
      </c>
      <c r="E78" s="72" t="s">
        <v>5</v>
      </c>
      <c r="F78" s="52">
        <v>42468</v>
      </c>
      <c r="G78" s="52">
        <v>763</v>
      </c>
      <c r="H78" s="51">
        <v>529</v>
      </c>
      <c r="I78" s="58">
        <v>0.78</v>
      </c>
      <c r="J78" s="51">
        <v>2</v>
      </c>
      <c r="K78" s="51" t="s">
        <v>7</v>
      </c>
      <c r="L78" s="51">
        <v>6</v>
      </c>
      <c r="M78" s="51">
        <v>17</v>
      </c>
      <c r="N78" s="51">
        <v>0</v>
      </c>
      <c r="O78" s="71">
        <v>0</v>
      </c>
      <c r="P78" s="51" t="s">
        <v>61</v>
      </c>
      <c r="Q78" s="51">
        <v>4940</v>
      </c>
      <c r="R78" s="51">
        <v>1579</v>
      </c>
      <c r="S78" s="51">
        <v>385</v>
      </c>
      <c r="T78" s="51">
        <v>0</v>
      </c>
      <c r="U78" s="51">
        <v>1006</v>
      </c>
      <c r="V78" s="51" t="s">
        <v>7</v>
      </c>
      <c r="W78" s="51"/>
      <c r="X78" s="51">
        <f t="shared" si="1"/>
        <v>80.27977315689981</v>
      </c>
      <c r="Y78" s="43">
        <f t="shared" si="2"/>
        <v>55.65923984272608</v>
      </c>
      <c r="Z78" s="17"/>
    </row>
    <row r="79" spans="1:26" ht="12">
      <c r="A79" s="2">
        <v>57</v>
      </c>
      <c r="B79" s="6" t="s">
        <v>89</v>
      </c>
      <c r="C79" s="1" t="s">
        <v>72</v>
      </c>
      <c r="D79" s="4" t="s">
        <v>73</v>
      </c>
      <c r="E79" s="72" t="s">
        <v>11</v>
      </c>
      <c r="F79" s="52">
        <v>42025</v>
      </c>
      <c r="G79" s="52">
        <v>775</v>
      </c>
      <c r="H79" s="51">
        <v>600</v>
      </c>
      <c r="I79" s="57">
        <v>0.71</v>
      </c>
      <c r="J79" s="51">
        <v>2</v>
      </c>
      <c r="K79" s="51" t="s">
        <v>6</v>
      </c>
      <c r="L79" s="51">
        <v>0</v>
      </c>
      <c r="M79" s="51">
        <v>22</v>
      </c>
      <c r="N79" s="51">
        <v>0</v>
      </c>
      <c r="O79" s="71">
        <v>0</v>
      </c>
      <c r="P79" s="51" t="s">
        <v>61</v>
      </c>
      <c r="Q79" s="51">
        <v>3331</v>
      </c>
      <c r="R79" s="51">
        <v>1644</v>
      </c>
      <c r="S79" s="51">
        <v>377</v>
      </c>
      <c r="T79" s="51">
        <v>0</v>
      </c>
      <c r="U79" s="51">
        <v>867</v>
      </c>
      <c r="V79" s="51" t="s">
        <v>7</v>
      </c>
      <c r="W79" s="51"/>
      <c r="X79" s="51">
        <f t="shared" si="1"/>
        <v>70.04166666666667</v>
      </c>
      <c r="Y79" s="43">
        <f t="shared" si="2"/>
        <v>54.225806451612904</v>
      </c>
      <c r="Z79" s="17"/>
    </row>
    <row r="80" spans="1:26" ht="12">
      <c r="A80" s="2">
        <v>58</v>
      </c>
      <c r="B80" s="6" t="s">
        <v>89</v>
      </c>
      <c r="C80" s="13" t="s">
        <v>124</v>
      </c>
      <c r="D80" s="13" t="s">
        <v>129</v>
      </c>
      <c r="E80" s="61" t="s">
        <v>11</v>
      </c>
      <c r="F80" s="52">
        <v>44000</v>
      </c>
      <c r="G80" s="52">
        <v>850</v>
      </c>
      <c r="H80" s="51">
        <v>825</v>
      </c>
      <c r="I80" s="58">
        <v>0.61</v>
      </c>
      <c r="J80" s="51">
        <v>2</v>
      </c>
      <c r="K80" s="51" t="s">
        <v>7</v>
      </c>
      <c r="L80" s="51">
        <v>0</v>
      </c>
      <c r="M80" s="51">
        <v>31</v>
      </c>
      <c r="N80" s="51">
        <v>0</v>
      </c>
      <c r="O80" s="71">
        <v>0</v>
      </c>
      <c r="P80" s="51" t="s">
        <v>7</v>
      </c>
      <c r="Q80" s="51">
        <v>4073</v>
      </c>
      <c r="R80" s="51">
        <v>3370</v>
      </c>
      <c r="S80" s="51">
        <v>1068</v>
      </c>
      <c r="T80" s="51">
        <v>0</v>
      </c>
      <c r="U80" s="51">
        <v>725</v>
      </c>
      <c r="V80" s="51"/>
      <c r="W80" s="51"/>
      <c r="X80" s="51">
        <f t="shared" si="1"/>
        <v>53.333333333333336</v>
      </c>
      <c r="Y80" s="43">
        <f t="shared" si="2"/>
        <v>51.76470588235294</v>
      </c>
      <c r="Z80" s="17"/>
    </row>
    <row r="81" spans="1:26" ht="12" customHeight="1">
      <c r="A81" s="2">
        <v>59</v>
      </c>
      <c r="B81" s="6" t="s">
        <v>89</v>
      </c>
      <c r="C81" s="13" t="s">
        <v>124</v>
      </c>
      <c r="D81" s="13" t="s">
        <v>130</v>
      </c>
      <c r="E81" s="61" t="s">
        <v>11</v>
      </c>
      <c r="F81" s="52">
        <v>47840</v>
      </c>
      <c r="G81" s="52">
        <v>900</v>
      </c>
      <c r="H81" s="51">
        <v>900</v>
      </c>
      <c r="I81" s="57">
        <v>0.96</v>
      </c>
      <c r="J81" s="51">
        <v>3</v>
      </c>
      <c r="K81" s="53" t="s">
        <v>125</v>
      </c>
      <c r="L81" s="51">
        <v>0</v>
      </c>
      <c r="M81" s="51">
        <v>30</v>
      </c>
      <c r="N81" s="51">
        <v>0</v>
      </c>
      <c r="O81" s="71">
        <v>0</v>
      </c>
      <c r="P81" s="51" t="s">
        <v>7</v>
      </c>
      <c r="Q81" s="51">
        <v>4073</v>
      </c>
      <c r="R81" s="51">
        <v>3370</v>
      </c>
      <c r="S81" s="51">
        <v>1068</v>
      </c>
      <c r="T81" s="51">
        <v>0</v>
      </c>
      <c r="U81" s="51">
        <v>725</v>
      </c>
      <c r="V81" s="51"/>
      <c r="W81" s="51"/>
      <c r="X81" s="51">
        <f t="shared" si="1"/>
        <v>53.15555555555556</v>
      </c>
      <c r="Y81" s="43">
        <f t="shared" si="2"/>
        <v>53.15555555555556</v>
      </c>
      <c r="Z81" s="17"/>
    </row>
    <row r="82" spans="1:26" ht="12">
      <c r="A82" s="2">
        <v>60</v>
      </c>
      <c r="B82" s="6" t="s">
        <v>89</v>
      </c>
      <c r="C82" s="13" t="s">
        <v>126</v>
      </c>
      <c r="D82" s="13" t="s">
        <v>131</v>
      </c>
      <c r="E82" s="61" t="s">
        <v>5</v>
      </c>
      <c r="F82" s="52">
        <v>51217</v>
      </c>
      <c r="G82" s="52">
        <v>884</v>
      </c>
      <c r="H82" s="51">
        <v>884</v>
      </c>
      <c r="I82" s="57">
        <v>0.86</v>
      </c>
      <c r="J82" s="51">
        <v>2</v>
      </c>
      <c r="K82" s="51" t="s">
        <v>7</v>
      </c>
      <c r="L82" s="51">
        <v>1</v>
      </c>
      <c r="M82" s="51">
        <v>33</v>
      </c>
      <c r="N82" s="51">
        <v>0</v>
      </c>
      <c r="O82" s="51">
        <v>0</v>
      </c>
      <c r="P82" s="51" t="s">
        <v>7</v>
      </c>
      <c r="Q82" s="51">
        <v>4073</v>
      </c>
      <c r="R82" s="51">
        <v>3370</v>
      </c>
      <c r="S82" s="51">
        <v>1068</v>
      </c>
      <c r="T82" s="51">
        <v>0</v>
      </c>
      <c r="U82" s="51">
        <v>725</v>
      </c>
      <c r="V82" s="51"/>
      <c r="W82" s="51"/>
      <c r="X82" s="51">
        <f t="shared" si="1"/>
        <v>57.93778280542986</v>
      </c>
      <c r="Y82" s="43">
        <f t="shared" si="2"/>
        <v>57.93778280542986</v>
      </c>
      <c r="Z82" s="17"/>
    </row>
    <row r="83" spans="1:27" ht="12">
      <c r="A83" s="2"/>
      <c r="C83" s="14"/>
      <c r="D83" s="19" t="s">
        <v>139</v>
      </c>
      <c r="E83" s="55"/>
      <c r="F83" s="47">
        <f>SUM(F56:F82)</f>
        <v>1412055</v>
      </c>
      <c r="G83" s="47">
        <f>SUM(G56:G82)</f>
        <v>21628</v>
      </c>
      <c r="H83" s="47">
        <f>SUM(H56:H82)</f>
        <v>19006</v>
      </c>
      <c r="I83" s="47"/>
      <c r="J83" s="47"/>
      <c r="K83" s="47"/>
      <c r="L83" s="47"/>
      <c r="M83" s="47"/>
      <c r="N83" s="43"/>
      <c r="O83" s="43"/>
      <c r="P83" s="43"/>
      <c r="Q83" s="43">
        <f>SUM(Q56:Q82)</f>
        <v>105040.9</v>
      </c>
      <c r="R83" s="43">
        <f>SUM(R56:R82)</f>
        <v>62862</v>
      </c>
      <c r="S83" s="43">
        <f>SUM(S56:S82)</f>
        <v>30488.66</v>
      </c>
      <c r="T83" s="43">
        <f>SUM(T56:T82)</f>
        <v>18702</v>
      </c>
      <c r="U83" s="43"/>
      <c r="V83" s="43"/>
      <c r="W83" s="43"/>
      <c r="X83" s="46"/>
      <c r="Y83" s="46"/>
      <c r="AA83" s="15"/>
    </row>
    <row r="84" spans="1:23" ht="10.5" customHeight="1">
      <c r="A84" s="2"/>
      <c r="C84" s="14"/>
      <c r="D84" s="19" t="s">
        <v>143</v>
      </c>
      <c r="E84" s="47">
        <v>27</v>
      </c>
      <c r="G84" s="18"/>
      <c r="H84" s="18"/>
      <c r="I84" s="2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36">
      <c r="A85" s="2"/>
      <c r="C85" s="14"/>
      <c r="D85" s="19"/>
      <c r="E85" s="8"/>
      <c r="F85" s="18"/>
      <c r="G85" s="50" t="s">
        <v>183</v>
      </c>
      <c r="H85" s="50" t="s">
        <v>182</v>
      </c>
      <c r="I85" s="27"/>
      <c r="J85" s="17"/>
      <c r="K85" s="17"/>
      <c r="L85" s="17"/>
      <c r="M85" s="17"/>
      <c r="N85" s="17"/>
      <c r="O85" s="17"/>
      <c r="P85" s="17"/>
      <c r="Q85" s="50"/>
      <c r="R85" s="50"/>
      <c r="S85" s="17"/>
      <c r="T85" s="17"/>
      <c r="U85" s="17"/>
      <c r="V85" s="17"/>
      <c r="W85" s="17"/>
    </row>
    <row r="86" spans="1:23" ht="12">
      <c r="A86" s="2"/>
      <c r="C86" s="14"/>
      <c r="E86" s="8"/>
      <c r="F86" s="19" t="s">
        <v>140</v>
      </c>
      <c r="G86" s="43">
        <f>F83/G83</f>
        <v>65.28828370630664</v>
      </c>
      <c r="H86" s="43">
        <f>F83/H83</f>
        <v>74.29522256129643</v>
      </c>
      <c r="I86" s="27"/>
      <c r="O86" s="55"/>
      <c r="P86" s="19"/>
      <c r="U86" s="17"/>
      <c r="V86" s="17"/>
      <c r="W86" s="17"/>
    </row>
    <row r="87" spans="1:23" ht="12">
      <c r="A87" s="2"/>
      <c r="C87" s="14"/>
      <c r="E87" s="8"/>
      <c r="F87" s="19" t="s">
        <v>141</v>
      </c>
      <c r="G87" s="46">
        <f>MEDIAN(Y56:Y82)</f>
        <v>65.11515151515151</v>
      </c>
      <c r="H87" s="43">
        <f>MEDIAN(X56:X82)</f>
        <v>70.81739130434782</v>
      </c>
      <c r="I87" s="27"/>
      <c r="O87" s="55"/>
      <c r="P87" s="19"/>
      <c r="U87" s="17"/>
      <c r="V87" s="17"/>
      <c r="W87" s="17"/>
    </row>
    <row r="88" spans="1:23" ht="12">
      <c r="A88" s="2"/>
      <c r="C88" s="14"/>
      <c r="F88" s="25"/>
      <c r="G88" s="46"/>
      <c r="H88" s="43"/>
      <c r="I88" s="27"/>
      <c r="O88" s="56"/>
      <c r="P88" s="25"/>
      <c r="U88" s="17"/>
      <c r="V88" s="17"/>
      <c r="W88" s="17"/>
    </row>
    <row r="89" spans="1:23" ht="12">
      <c r="A89" s="2"/>
      <c r="C89" s="14"/>
      <c r="E89" s="14"/>
      <c r="F89" s="19" t="s">
        <v>144</v>
      </c>
      <c r="G89" s="48">
        <f>G83/E84</f>
        <v>801.0370370370371</v>
      </c>
      <c r="H89" s="43">
        <f>H83/E84</f>
        <v>703.925925925926</v>
      </c>
      <c r="I89" s="27"/>
      <c r="O89" s="19"/>
      <c r="P89" s="19"/>
      <c r="U89" s="17"/>
      <c r="V89" s="17"/>
      <c r="W89" s="17"/>
    </row>
    <row r="90" spans="1:23" ht="12">
      <c r="A90" s="2"/>
      <c r="C90" s="14"/>
      <c r="E90" s="14"/>
      <c r="F90" s="19" t="s">
        <v>145</v>
      </c>
      <c r="G90" s="48">
        <f>MEDIAN(G56:G82)</f>
        <v>800</v>
      </c>
      <c r="H90" s="44">
        <f>MEDIAN(H56:H82)</f>
        <v>763</v>
      </c>
      <c r="I90" s="27"/>
      <c r="O90" s="19"/>
      <c r="P90" s="19"/>
      <c r="T90" s="23"/>
      <c r="U90" s="17"/>
      <c r="V90" s="17"/>
      <c r="W90" s="17"/>
    </row>
    <row r="91" spans="1:23" ht="12">
      <c r="A91" s="2"/>
      <c r="C91" s="14"/>
      <c r="E91" s="5"/>
      <c r="F91" s="25" t="s">
        <v>148</v>
      </c>
      <c r="G91" s="45">
        <f>MEDIAN(I56:I82)</f>
        <v>0.81</v>
      </c>
      <c r="I91" s="27"/>
      <c r="J91" s="17"/>
      <c r="K91" s="17"/>
      <c r="L91" s="5"/>
      <c r="M91" s="5"/>
      <c r="N91" s="5"/>
      <c r="O91" s="25"/>
      <c r="P91" s="25"/>
      <c r="R91" s="17"/>
      <c r="S91" s="17"/>
      <c r="T91" s="17"/>
      <c r="U91" s="17"/>
      <c r="V91" s="17"/>
      <c r="W91" s="17"/>
    </row>
    <row r="92" spans="1:23" ht="12">
      <c r="A92" s="2"/>
      <c r="C92" s="14"/>
      <c r="D92" s="14"/>
      <c r="E92" s="8"/>
      <c r="F92" s="18"/>
      <c r="G92" s="18"/>
      <c r="H92" s="17"/>
      <c r="I92" s="2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">
      <c r="A93" s="2"/>
      <c r="C93" s="14"/>
      <c r="D93" s="14"/>
      <c r="E93" s="8"/>
      <c r="F93" s="18"/>
      <c r="G93" s="18"/>
      <c r="H93" s="17"/>
      <c r="I93" s="2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2">
      <c r="A94" s="2"/>
      <c r="C94" s="3"/>
      <c r="D94" s="7"/>
      <c r="E94" s="12"/>
      <c r="F94" s="17"/>
      <c r="G94" s="17"/>
      <c r="H94" s="17"/>
      <c r="I94" s="2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6"/>
      <c r="U94" s="17"/>
      <c r="V94" s="17"/>
      <c r="W94" s="17"/>
    </row>
    <row r="95" spans="1:23" ht="12">
      <c r="A95" s="2"/>
      <c r="C95" s="3" t="s">
        <v>137</v>
      </c>
      <c r="D95" s="7"/>
      <c r="E95" s="12"/>
      <c r="F95" s="17"/>
      <c r="G95" s="17"/>
      <c r="H95" s="17"/>
      <c r="I95" s="2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6"/>
      <c r="U95" s="17"/>
      <c r="V95" s="17"/>
      <c r="W95" s="17"/>
    </row>
    <row r="96" spans="1:23" ht="12">
      <c r="A96" s="2"/>
      <c r="B96" s="5"/>
      <c r="C96" s="14" t="s">
        <v>94</v>
      </c>
      <c r="D96" s="3"/>
      <c r="E96" s="7"/>
      <c r="F96" s="12"/>
      <c r="G96" s="17"/>
      <c r="H96" s="17"/>
      <c r="I96" s="2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6"/>
      <c r="U96" s="17"/>
      <c r="V96" s="17"/>
      <c r="W96" s="17"/>
    </row>
    <row r="97" spans="1:23" ht="12">
      <c r="A97" s="2"/>
      <c r="B97" s="5"/>
      <c r="C97" s="14" t="s">
        <v>95</v>
      </c>
      <c r="D97" s="3"/>
      <c r="E97" s="7"/>
      <c r="F97" s="12"/>
      <c r="G97" s="17"/>
      <c r="H97" s="17"/>
      <c r="I97" s="2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6"/>
      <c r="U97" s="17"/>
      <c r="V97" s="17"/>
      <c r="W97" s="17"/>
    </row>
    <row r="98" spans="1:23" ht="12">
      <c r="A98" s="2"/>
      <c r="B98" s="5"/>
      <c r="C98" s="14" t="s">
        <v>112</v>
      </c>
      <c r="D98" s="3"/>
      <c r="E98" s="7"/>
      <c r="F98" s="12"/>
      <c r="G98" s="17"/>
      <c r="H98" s="17"/>
      <c r="I98" s="2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6"/>
      <c r="U98" s="17"/>
      <c r="V98" s="17"/>
      <c r="W98" s="17"/>
    </row>
    <row r="99" spans="1:23" ht="12">
      <c r="A99" s="2"/>
      <c r="B99" s="5"/>
      <c r="C99" s="14" t="s">
        <v>102</v>
      </c>
      <c r="D99" s="3"/>
      <c r="E99" s="7"/>
      <c r="F99" s="12"/>
      <c r="G99" s="17"/>
      <c r="H99" s="17"/>
      <c r="I99" s="2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6"/>
      <c r="U99" s="17"/>
      <c r="V99" s="17"/>
      <c r="W99" s="17"/>
    </row>
    <row r="100" spans="1:23" ht="12">
      <c r="A100" s="2"/>
      <c r="B100" s="5"/>
      <c r="C100" s="14" t="s">
        <v>111</v>
      </c>
      <c r="D100" s="3"/>
      <c r="E100" s="7"/>
      <c r="F100" s="12"/>
      <c r="G100" s="17"/>
      <c r="H100" s="17"/>
      <c r="I100" s="2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6"/>
      <c r="U100" s="17"/>
      <c r="V100" s="17"/>
      <c r="W100" s="17"/>
    </row>
    <row r="101" spans="1:23" ht="12">
      <c r="A101" s="2"/>
      <c r="B101" s="5"/>
      <c r="C101" s="14" t="s">
        <v>103</v>
      </c>
      <c r="D101" s="3"/>
      <c r="E101" s="7"/>
      <c r="F101" s="12"/>
      <c r="G101" s="17"/>
      <c r="H101" s="17"/>
      <c r="I101" s="2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6"/>
      <c r="U101" s="17"/>
      <c r="V101" s="17"/>
      <c r="W101" s="17"/>
    </row>
    <row r="102" spans="1:23" ht="12">
      <c r="A102" s="2"/>
      <c r="B102" s="5"/>
      <c r="C102" s="14" t="s">
        <v>160</v>
      </c>
      <c r="D102" s="3"/>
      <c r="E102" s="7"/>
      <c r="F102" s="12"/>
      <c r="G102" s="17"/>
      <c r="H102" s="17"/>
      <c r="I102" s="2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6"/>
      <c r="U102" s="17"/>
      <c r="V102" s="17"/>
      <c r="W102" s="17"/>
    </row>
    <row r="103" spans="1:23" ht="12">
      <c r="A103" s="2"/>
      <c r="B103" s="5"/>
      <c r="C103" s="14" t="s">
        <v>161</v>
      </c>
      <c r="D103" s="3"/>
      <c r="E103" s="7"/>
      <c r="F103" s="12"/>
      <c r="G103" s="17"/>
      <c r="H103" s="17"/>
      <c r="I103" s="2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6"/>
      <c r="U103" s="17"/>
      <c r="V103" s="17"/>
      <c r="W103" s="17"/>
    </row>
    <row r="104" spans="1:23" ht="12">
      <c r="A104" s="2"/>
      <c r="B104" s="5"/>
      <c r="C104" s="14" t="s">
        <v>104</v>
      </c>
      <c r="D104" s="3"/>
      <c r="E104" s="7"/>
      <c r="F104" s="12"/>
      <c r="G104" s="17"/>
      <c r="H104" s="17"/>
      <c r="I104" s="2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6"/>
      <c r="U104" s="17"/>
      <c r="V104" s="17"/>
      <c r="W104" s="17"/>
    </row>
    <row r="105" spans="1:23" ht="12">
      <c r="A105" s="2"/>
      <c r="B105" s="5"/>
      <c r="C105" s="14" t="s">
        <v>110</v>
      </c>
      <c r="D105" s="3"/>
      <c r="E105" s="7"/>
      <c r="F105" s="12"/>
      <c r="G105" s="17"/>
      <c r="H105" s="17"/>
      <c r="I105" s="2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6"/>
      <c r="U105" s="17"/>
      <c r="V105" s="17"/>
      <c r="W105" s="17"/>
    </row>
    <row r="106" spans="1:23" ht="12">
      <c r="A106" s="2"/>
      <c r="B106" s="5"/>
      <c r="C106" s="14" t="s">
        <v>101</v>
      </c>
      <c r="D106" s="3"/>
      <c r="E106" s="7"/>
      <c r="F106" s="12"/>
      <c r="G106" s="17"/>
      <c r="H106" s="17"/>
      <c r="I106" s="2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6"/>
      <c r="U106" s="17"/>
      <c r="V106" s="17"/>
      <c r="W106" s="17"/>
    </row>
    <row r="107" spans="1:23" ht="12">
      <c r="A107" s="2"/>
      <c r="B107" s="5"/>
      <c r="C107" s="14" t="s">
        <v>109</v>
      </c>
      <c r="D107" s="3"/>
      <c r="E107" s="7"/>
      <c r="F107" s="12"/>
      <c r="G107" s="17"/>
      <c r="H107" s="17"/>
      <c r="I107" s="2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6"/>
      <c r="U107" s="17"/>
      <c r="V107" s="17"/>
      <c r="W107" s="17"/>
    </row>
    <row r="108" spans="1:23" ht="12">
      <c r="A108" s="2"/>
      <c r="B108" s="5"/>
      <c r="C108" s="14" t="s">
        <v>162</v>
      </c>
      <c r="D108" s="3"/>
      <c r="E108" s="7"/>
      <c r="F108" s="12"/>
      <c r="G108" s="17"/>
      <c r="H108" s="17"/>
      <c r="I108" s="2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6"/>
      <c r="U108" s="17"/>
      <c r="V108" s="17"/>
      <c r="W108" s="17"/>
    </row>
    <row r="109" spans="1:23" ht="12">
      <c r="A109" s="2"/>
      <c r="B109" s="5"/>
      <c r="C109" s="14" t="s">
        <v>114</v>
      </c>
      <c r="D109" s="3"/>
      <c r="E109" s="7"/>
      <c r="F109" s="12"/>
      <c r="G109" s="17"/>
      <c r="H109" s="17"/>
      <c r="I109" s="2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6"/>
      <c r="U109" s="17"/>
      <c r="V109" s="17"/>
      <c r="W109" s="17"/>
    </row>
    <row r="110" spans="1:23" ht="12">
      <c r="A110" s="2"/>
      <c r="B110" s="5"/>
      <c r="C110" s="14" t="s">
        <v>115</v>
      </c>
      <c r="D110" s="3"/>
      <c r="E110" s="7"/>
      <c r="F110" s="12"/>
      <c r="G110" s="17"/>
      <c r="H110" s="17"/>
      <c r="I110" s="2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6"/>
      <c r="U110" s="17"/>
      <c r="V110" s="17"/>
      <c r="W110" s="17"/>
    </row>
    <row r="111" spans="1:23" ht="12">
      <c r="A111" s="2"/>
      <c r="B111" s="5"/>
      <c r="C111" s="14" t="s">
        <v>116</v>
      </c>
      <c r="D111" s="3"/>
      <c r="E111" s="7"/>
      <c r="F111" s="12"/>
      <c r="G111" s="17"/>
      <c r="H111" s="17"/>
      <c r="I111" s="2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6"/>
      <c r="U111" s="17"/>
      <c r="V111" s="17"/>
      <c r="W111" s="17"/>
    </row>
    <row r="112" spans="1:23" ht="12">
      <c r="A112" s="2"/>
      <c r="B112" s="5"/>
      <c r="C112" s="14" t="s">
        <v>117</v>
      </c>
      <c r="D112" s="3"/>
      <c r="E112" s="7"/>
      <c r="F112" s="12"/>
      <c r="G112" s="17"/>
      <c r="H112" s="17"/>
      <c r="I112" s="2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6"/>
      <c r="U112" s="17"/>
      <c r="V112" s="17"/>
      <c r="W112" s="17"/>
    </row>
    <row r="113" spans="1:23" ht="12">
      <c r="A113" s="2"/>
      <c r="B113" s="5"/>
      <c r="C113" s="14" t="s">
        <v>152</v>
      </c>
      <c r="D113" s="3"/>
      <c r="E113" s="7"/>
      <c r="F113" s="12"/>
      <c r="G113" s="17"/>
      <c r="H113" s="17"/>
      <c r="I113" s="2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6"/>
      <c r="U113" s="17"/>
      <c r="V113" s="17"/>
      <c r="W113" s="17"/>
    </row>
    <row r="114" spans="1:23" ht="12">
      <c r="A114" s="2"/>
      <c r="B114" s="5"/>
      <c r="C114" s="14" t="s">
        <v>128</v>
      </c>
      <c r="D114" s="3"/>
      <c r="E114" s="7"/>
      <c r="F114" s="12"/>
      <c r="G114" s="17"/>
      <c r="H114" s="17"/>
      <c r="I114" s="2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6"/>
      <c r="U114" s="17"/>
      <c r="V114" s="17"/>
      <c r="W114" s="17"/>
    </row>
    <row r="115" spans="1:23" ht="12">
      <c r="A115" s="2"/>
      <c r="B115" s="5"/>
      <c r="C115" s="14" t="s">
        <v>132</v>
      </c>
      <c r="D115" s="3"/>
      <c r="E115" s="7"/>
      <c r="F115" s="12"/>
      <c r="G115" s="17"/>
      <c r="H115" s="17"/>
      <c r="I115" s="2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6"/>
      <c r="U115" s="17"/>
      <c r="V115" s="17"/>
      <c r="W115" s="17"/>
    </row>
    <row r="116" spans="1:23" ht="12">
      <c r="A116" s="2"/>
      <c r="B116" s="5"/>
      <c r="C116" s="14" t="s">
        <v>134</v>
      </c>
      <c r="D116" s="3"/>
      <c r="E116" s="7"/>
      <c r="F116" s="12"/>
      <c r="G116" s="17"/>
      <c r="H116" s="17"/>
      <c r="I116" s="2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6"/>
      <c r="U116" s="17"/>
      <c r="V116" s="17"/>
      <c r="W116" s="17"/>
    </row>
    <row r="117" spans="1:23" ht="12">
      <c r="A117" s="2"/>
      <c r="B117" s="5"/>
      <c r="C117" s="14" t="s">
        <v>163</v>
      </c>
      <c r="D117" s="3"/>
      <c r="E117" s="7"/>
      <c r="F117" s="12"/>
      <c r="G117" s="17"/>
      <c r="H117" s="17"/>
      <c r="I117" s="2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6"/>
      <c r="U117" s="17"/>
      <c r="V117" s="17"/>
      <c r="W117" s="17"/>
    </row>
    <row r="118" spans="1:23" ht="12">
      <c r="A118" s="2"/>
      <c r="B118" s="5"/>
      <c r="C118" s="14" t="s">
        <v>136</v>
      </c>
      <c r="D118" s="3"/>
      <c r="E118" s="7"/>
      <c r="F118" s="12"/>
      <c r="G118" s="17"/>
      <c r="H118" s="17"/>
      <c r="I118" s="2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6"/>
      <c r="U118" s="17"/>
      <c r="V118" s="17"/>
      <c r="W118" s="17"/>
    </row>
    <row r="119" spans="1:23" ht="12">
      <c r="A119" s="2"/>
      <c r="B119" s="5"/>
      <c r="C119" s="14" t="s">
        <v>151</v>
      </c>
      <c r="D119" s="3"/>
      <c r="E119" s="7"/>
      <c r="F119" s="12"/>
      <c r="G119" s="17"/>
      <c r="H119" s="17"/>
      <c r="I119" s="2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6"/>
      <c r="U119" s="17"/>
      <c r="V119" s="17"/>
      <c r="W119" s="17"/>
    </row>
    <row r="120" spans="1:23" ht="12">
      <c r="A120" s="2"/>
      <c r="C120" s="3"/>
      <c r="D120" s="7"/>
      <c r="E120" s="12"/>
      <c r="F120" s="17"/>
      <c r="G120" s="17"/>
      <c r="H120" s="17"/>
      <c r="I120" s="2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6"/>
      <c r="U120" s="17"/>
      <c r="V120" s="17"/>
      <c r="W120" s="17"/>
    </row>
    <row r="121" spans="1:23" ht="12">
      <c r="A121" s="2"/>
      <c r="C121" s="3"/>
      <c r="D121" s="7"/>
      <c r="E121" s="12"/>
      <c r="F121" s="17"/>
      <c r="G121" s="17"/>
      <c r="H121" s="17"/>
      <c r="I121" s="2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6"/>
      <c r="U121" s="17"/>
      <c r="V121" s="17"/>
      <c r="W121" s="17"/>
    </row>
    <row r="122" spans="1:23" ht="12">
      <c r="A122" s="2"/>
      <c r="C122" s="3"/>
      <c r="D122" s="7"/>
      <c r="E122" s="12"/>
      <c r="F122" s="17"/>
      <c r="G122" s="17"/>
      <c r="H122" s="17"/>
      <c r="I122" s="2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6"/>
      <c r="U122" s="17"/>
      <c r="V122" s="17"/>
      <c r="W122" s="17"/>
    </row>
    <row r="123" spans="1:23" ht="12">
      <c r="A123" s="2"/>
      <c r="C123" s="3"/>
      <c r="D123" s="7"/>
      <c r="E123" s="12"/>
      <c r="F123" s="17"/>
      <c r="G123" s="17"/>
      <c r="H123" s="17"/>
      <c r="I123" s="2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6"/>
      <c r="U123" s="17"/>
      <c r="V123" s="17"/>
      <c r="W123" s="17"/>
    </row>
    <row r="124" spans="1:23" ht="12">
      <c r="A124" s="2"/>
      <c r="C124" s="3"/>
      <c r="D124" s="7"/>
      <c r="E124" s="12"/>
      <c r="F124" s="17"/>
      <c r="G124" s="17"/>
      <c r="H124" s="17"/>
      <c r="I124" s="2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6"/>
      <c r="U124" s="17"/>
      <c r="V124" s="17"/>
      <c r="W124" s="17"/>
    </row>
    <row r="125" spans="1:23" ht="12">
      <c r="A125" s="2"/>
      <c r="C125" s="3"/>
      <c r="D125" s="7"/>
      <c r="E125" s="12"/>
      <c r="F125" s="17"/>
      <c r="G125" s="17"/>
      <c r="H125" s="17"/>
      <c r="I125" s="2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6"/>
      <c r="U125" s="17"/>
      <c r="V125" s="17"/>
      <c r="W125" s="17"/>
    </row>
    <row r="126" spans="3:23" ht="12">
      <c r="C126" s="7"/>
      <c r="D126" s="7"/>
      <c r="E126" s="8"/>
      <c r="F126" s="17"/>
      <c r="G126" s="17"/>
      <c r="H126" s="17"/>
      <c r="I126" s="2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3:23" ht="12">
      <c r="C127" s="7"/>
      <c r="D127" s="7"/>
      <c r="E127" s="8"/>
      <c r="F127" s="17"/>
      <c r="G127" s="17"/>
      <c r="H127" s="17"/>
      <c r="I127" s="2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33" ht="12">
      <c r="C133" s="7"/>
    </row>
    <row r="134" ht="12">
      <c r="C134" s="7"/>
    </row>
    <row r="135" ht="12">
      <c r="C135" s="7"/>
    </row>
    <row r="136" ht="12">
      <c r="C136" s="7"/>
    </row>
    <row r="137" ht="12">
      <c r="C137" s="10"/>
    </row>
    <row r="139" ht="12">
      <c r="C139" s="7"/>
    </row>
    <row r="140" ht="12">
      <c r="C140" s="7"/>
    </row>
    <row r="141" ht="12">
      <c r="C141" s="7"/>
    </row>
    <row r="142" ht="12">
      <c r="C142" s="10"/>
    </row>
    <row r="143" ht="12">
      <c r="C143" s="10"/>
    </row>
    <row r="144" ht="12">
      <c r="C144" s="10"/>
    </row>
    <row r="145" ht="12">
      <c r="C145" s="10"/>
    </row>
    <row r="146" spans="3:10" ht="12">
      <c r="C146" s="10"/>
      <c r="D146" s="7"/>
      <c r="E146" s="8"/>
      <c r="F146" s="17"/>
      <c r="G146" s="17"/>
      <c r="H146" s="17"/>
      <c r="I146" s="27"/>
      <c r="J146" s="17"/>
    </row>
    <row r="150" ht="12">
      <c r="C150" s="7"/>
    </row>
    <row r="151" ht="12">
      <c r="C151" s="7"/>
    </row>
    <row r="152" ht="12">
      <c r="C152" s="7"/>
    </row>
    <row r="153" ht="12">
      <c r="C153" s="10"/>
    </row>
  </sheetData>
  <sheetProtection/>
  <printOptions/>
  <pageMargins left="0.2" right="0.2" top="0.37" bottom="0.5" header="0.17" footer="0.5"/>
  <pageSetup horizontalDpi="600" verticalDpi="600" orientation="landscape" paperSize="5" scale="95" r:id="rId1"/>
  <headerFooter alignWithMargins="0">
    <oddHeader>&amp;C&amp;"Arial,Bold"&amp;16Exhibit 3&amp;"Arial,Regular"&amp;10
</oddHeader>
    <oddFooter>&amp;L&amp;D&amp;R&amp;F</oddFooter>
  </headerFooter>
  <rowBreaks count="2" manualBreakCount="2">
    <brk id="31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60 Complete School Projects - School Facilities (CA Dept of Education)</dc:title>
  <dc:subject>This is a list of 60 projects identified by the California Department of Education as being complete schools based on each district's educational specifications. </dc:subject>
  <dc:creator>Fred Yeager</dc:creator>
  <cp:keywords>complete schools, state allocation board, sab, square footage, academic standards</cp:keywords>
  <dc:description/>
  <cp:lastModifiedBy>Windows User</cp:lastModifiedBy>
  <cp:lastPrinted>2007-06-07T16:22:52Z</cp:lastPrinted>
  <dcterms:created xsi:type="dcterms:W3CDTF">2007-03-24T18:01:47Z</dcterms:created>
  <dcterms:modified xsi:type="dcterms:W3CDTF">2019-06-17T18:00:20Z</dcterms:modified>
  <cp:category/>
  <cp:version/>
  <cp:contentType/>
  <cp:contentStatus/>
</cp:coreProperties>
</file>