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mgonsalves\AppData\Local\Adobe\Contribute 6.5\en_US\Sites\Site1\re\lr\wr\documents\"/>
    </mc:Choice>
  </mc:AlternateContent>
  <xr:revisionPtr revIDLastSave="0" documentId="13_ncr:1_{25DB54B4-ADC9-45ED-861E-1B286FE98828}" xr6:coauthVersionLast="36" xr6:coauthVersionMax="36" xr10:uidLastSave="{00000000-0000-0000-0000-000000000000}"/>
  <bookViews>
    <workbookView xWindow="0" yWindow="0" windowWidth="25200" windowHeight="11370" xr2:uid="{00000000-000D-0000-FFFF-FFFF00000000}"/>
  </bookViews>
  <sheets>
    <sheet name="Summary of Actions" sheetId="2" r:id="rId1"/>
    <sheet name="Summary of Actions Totals" sheetId="3" r:id="rId2"/>
  </sheets>
  <definedNames>
    <definedName name="_xlnm.Print_Area" localSheetId="0">'Summary of Actions'!$A$1:$I$51</definedName>
    <definedName name="_xlnm.Print_Area" localSheetId="1">'Summary of Actions Totals'!$A$1:$B$26</definedName>
    <definedName name="_xlnm.Print_Titles" localSheetId="0">'Summary of Actions'!$5:$5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H51" i="2"/>
  <c r="D51" i="2"/>
  <c r="F51" i="2" l="1"/>
  <c r="I30" i="2" l="1"/>
  <c r="B19" i="3" s="1"/>
  <c r="I26" i="2"/>
  <c r="B16" i="3" s="1"/>
  <c r="I50" i="2" l="1"/>
  <c r="B25" i="3" s="1"/>
  <c r="I46" i="2"/>
  <c r="I25" i="2"/>
  <c r="E51" i="2" l="1"/>
  <c r="I45" i="2"/>
  <c r="B23" i="3" s="1"/>
  <c r="I47" i="2"/>
  <c r="I48" i="2"/>
  <c r="I49" i="2"/>
  <c r="I39" i="2"/>
  <c r="I40" i="2"/>
  <c r="I41" i="2"/>
  <c r="I42" i="2"/>
  <c r="I43" i="2"/>
  <c r="I44" i="2"/>
  <c r="I33" i="2"/>
  <c r="I34" i="2"/>
  <c r="I35" i="2"/>
  <c r="I36" i="2"/>
  <c r="I37" i="2"/>
  <c r="I38" i="2"/>
  <c r="I29" i="2"/>
  <c r="B18" i="3" s="1"/>
  <c r="I31" i="2"/>
  <c r="I32" i="2"/>
  <c r="I19" i="2"/>
  <c r="I20" i="2"/>
  <c r="I22" i="2"/>
  <c r="I23" i="2"/>
  <c r="I24" i="2"/>
  <c r="B15" i="3" s="1"/>
  <c r="I27" i="2"/>
  <c r="B17" i="3" s="1"/>
  <c r="I17" i="2"/>
  <c r="I18" i="2"/>
  <c r="I16" i="2"/>
  <c r="I7" i="2"/>
  <c r="I8" i="2"/>
  <c r="B7" i="3" s="1"/>
  <c r="I9" i="2"/>
  <c r="I10" i="2"/>
  <c r="I11" i="2"/>
  <c r="I12" i="2"/>
  <c r="I13" i="2"/>
  <c r="I14" i="2"/>
  <c r="I15" i="2"/>
  <c r="I6" i="2"/>
  <c r="I51" i="2" l="1"/>
  <c r="B20" i="3"/>
  <c r="B21" i="3"/>
  <c r="B22" i="3"/>
  <c r="B13" i="3"/>
  <c r="B10" i="3"/>
  <c r="B8" i="3"/>
  <c r="B6" i="3"/>
  <c r="B11" i="3"/>
  <c r="B14" i="3"/>
  <c r="B12" i="3"/>
  <c r="B9" i="3"/>
  <c r="B26" i="3" l="1"/>
</calcChain>
</file>

<file path=xl/sharedStrings.xml><?xml version="1.0" encoding="utf-8"?>
<sst xmlns="http://schemas.openxmlformats.org/spreadsheetml/2006/main" count="175" uniqueCount="121">
  <si>
    <t>Summary of Actions Taken on Waivers by the State Board of Education</t>
  </si>
  <si>
    <t>Approved</t>
  </si>
  <si>
    <t xml:space="preserve">Denied </t>
  </si>
  <si>
    <t xml:space="preserve">Withdrawn </t>
  </si>
  <si>
    <t xml:space="preserve">No Action </t>
  </si>
  <si>
    <t xml:space="preserve">Total </t>
  </si>
  <si>
    <t>Administator/Teacher Ratio</t>
  </si>
  <si>
    <t>41402</t>
  </si>
  <si>
    <t>Administrator/Teacher Ratio</t>
  </si>
  <si>
    <t>Charter School Program</t>
  </si>
  <si>
    <t xml:space="preserve">Nonclassroom-Based Funding </t>
  </si>
  <si>
    <t>Other Waiver</t>
  </si>
  <si>
    <t>Over Limit on Grades 1-3</t>
  </si>
  <si>
    <t xml:space="preserve">Waiver Topic/Ed Code Waiverd/Ed Title </t>
  </si>
  <si>
    <t>5 CCR Section 11963.6</t>
  </si>
  <si>
    <t>Community Day Schools (CDS)</t>
  </si>
  <si>
    <t>48661(a)</t>
  </si>
  <si>
    <t xml:space="preserve">48916.1(d) and portions of 48660 </t>
  </si>
  <si>
    <t>Colocate Facilities</t>
  </si>
  <si>
    <t>Colocate Facilities and Commingle Grade Levels</t>
  </si>
  <si>
    <t>Commingle Grade Levels</t>
  </si>
  <si>
    <t>Minimum School Day</t>
  </si>
  <si>
    <t>Equity Length of Time</t>
  </si>
  <si>
    <t>37202(a)</t>
  </si>
  <si>
    <t xml:space="preserve">Equity Length of Time </t>
  </si>
  <si>
    <t>Federal Program Waiver</t>
  </si>
  <si>
    <t>PL 109-270 Section 131(c)(1)</t>
  </si>
  <si>
    <t>Carl D. Perkins Voc and Tech Ed Act</t>
  </si>
  <si>
    <t>Instructional Time Requirement Audit Penalty</t>
  </si>
  <si>
    <t>46201(d)</t>
  </si>
  <si>
    <t>47612.5</t>
  </si>
  <si>
    <t>46200</t>
  </si>
  <si>
    <t>Below 1982-83 Base Minimum Minutes</t>
  </si>
  <si>
    <t>Charter - Minimum Instructional Time</t>
  </si>
  <si>
    <t>Fallen Below 18  Days</t>
  </si>
  <si>
    <t>Other Waivers</t>
  </si>
  <si>
    <t xml:space="preserve">Out-of-State Use of Funds </t>
  </si>
  <si>
    <t>35330(b)</t>
  </si>
  <si>
    <t>Physical Education Program</t>
  </si>
  <si>
    <t>51222(a)</t>
  </si>
  <si>
    <t>Block Schedules</t>
  </si>
  <si>
    <t xml:space="preserve">Sale or Lease of Surplus Property </t>
  </si>
  <si>
    <t>Lease of Surplus Property</t>
  </si>
  <si>
    <t>17473, 17474, 17455, 17466, 17468, 17469, 17470, 17472, and 17475</t>
  </si>
  <si>
    <t>Sale of Surplus Property</t>
  </si>
  <si>
    <t>School Construction Bonds</t>
  </si>
  <si>
    <t>15102 and 15270</t>
  </si>
  <si>
    <t>15282</t>
  </si>
  <si>
    <t>School District Reorganization</t>
  </si>
  <si>
    <t>5091</t>
  </si>
  <si>
    <t>5019, 5020, 5021, and 5030</t>
  </si>
  <si>
    <t>Election of Governing Board</t>
  </si>
  <si>
    <t>5020</t>
  </si>
  <si>
    <t>Elimination of Election Requirement</t>
  </si>
  <si>
    <t>5020 and portions of 5019, 5021, and 5030</t>
  </si>
  <si>
    <t>Lapsation of a Small District</t>
  </si>
  <si>
    <t>Schoolsite Council Statute</t>
  </si>
  <si>
    <t>52852</t>
  </si>
  <si>
    <t>Number and Composition of Members</t>
  </si>
  <si>
    <t>Shared Schoolsite Council</t>
  </si>
  <si>
    <t>Shared Schoolsite Council with Reduced Number and Composition</t>
  </si>
  <si>
    <t>Special Education Program</t>
  </si>
  <si>
    <t>51224.5</t>
  </si>
  <si>
    <t>Algebra I Requirement for Graduation</t>
  </si>
  <si>
    <t>56366.1(a)</t>
  </si>
  <si>
    <t>Child Specific/ NPA or NPS Certification</t>
  </si>
  <si>
    <t>CCR, Title 5 Section 3051.16(b)(3)</t>
  </si>
  <si>
    <t>Educational Interpreter for Deaf and Hard of Hearing</t>
  </si>
  <si>
    <t>CCR, Title 5, Section 3043(d)</t>
  </si>
  <si>
    <t>Extended School Year (Summer School)</t>
  </si>
  <si>
    <t>56362 (c)</t>
  </si>
  <si>
    <t>Resource Teacher Caseload</t>
  </si>
  <si>
    <t>State Meal Mandate</t>
  </si>
  <si>
    <t>49550</t>
  </si>
  <si>
    <t>Summer School Session</t>
  </si>
  <si>
    <t>State Testing Apportionment Report</t>
  </si>
  <si>
    <t>CCR, Title 5, Section 862(b)(2)(A)</t>
  </si>
  <si>
    <t>CAASPP</t>
  </si>
  <si>
    <t>CCR, Title 5, Section 11517.5 (b)(1)(A)</t>
  </si>
  <si>
    <t>CELDT</t>
  </si>
  <si>
    <t>Class Size Penalties</t>
  </si>
  <si>
    <t xml:space="preserve">Approved with 
Conditions </t>
  </si>
  <si>
    <t>Totals</t>
  </si>
  <si>
    <t>Portions of 41376 (a) (c) and (d)</t>
  </si>
  <si>
    <t>48916.1(d) and portions of section 48660</t>
  </si>
  <si>
    <t>Waiver Topic</t>
  </si>
  <si>
    <t>Total</t>
  </si>
  <si>
    <t>Summary of Actions Totals</t>
  </si>
  <si>
    <r>
      <t xml:space="preserve">Portions of 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sections 47605(a)(1) and 47605.1</t>
    </r>
  </si>
  <si>
    <r>
      <rPr>
        <i/>
        <sz val="12"/>
        <color theme="0"/>
        <rFont val="Arial"/>
        <family val="2"/>
      </rPr>
      <t>Ed Code</t>
    </r>
    <r>
      <rPr>
        <sz val="12"/>
        <color theme="0"/>
        <rFont val="Arial"/>
        <family val="2"/>
      </rPr>
      <t xml:space="preserve"> Waived</t>
    </r>
  </si>
  <si>
    <r>
      <rPr>
        <i/>
        <sz val="12"/>
        <color theme="0"/>
        <rFont val="Arial"/>
        <family val="2"/>
      </rPr>
      <t>Ed Code</t>
    </r>
    <r>
      <rPr>
        <sz val="12"/>
        <color theme="0"/>
        <rFont val="Arial"/>
        <family val="2"/>
      </rPr>
      <t xml:space="preserve"> Title </t>
    </r>
  </si>
  <si>
    <t>45134(c)</t>
  </si>
  <si>
    <t>17407.5</t>
  </si>
  <si>
    <t>220</t>
  </si>
  <si>
    <t>46300</t>
  </si>
  <si>
    <t xml:space="preserve">Physical Fitness Testing </t>
  </si>
  <si>
    <t>60800(a)</t>
  </si>
  <si>
    <t>Testing</t>
  </si>
  <si>
    <t>17455, 14577, 17461(a), 17466,17472,17473, 17474</t>
  </si>
  <si>
    <t>January 2018 - December 2018</t>
  </si>
  <si>
    <t>Dated April 2019 prepared for the California State Board of Education</t>
  </si>
  <si>
    <t>60  day Requirement to Fill Board Vacancy</t>
  </si>
  <si>
    <t>35511, 35780, 5020</t>
  </si>
  <si>
    <t>Elimination of Trustee Elections</t>
  </si>
  <si>
    <t>56195.1 and 561955.3</t>
  </si>
  <si>
    <t>One Year Notice to Change SELPA</t>
  </si>
  <si>
    <t>Saturday School Session</t>
  </si>
  <si>
    <t>CCR, Title 5, Section 1225(b)(1)(A)</t>
  </si>
  <si>
    <t>CAHSEE</t>
  </si>
  <si>
    <t xml:space="preserve">Teacher Credentialing </t>
  </si>
  <si>
    <t>47617.25</t>
  </si>
  <si>
    <t xml:space="preserve">Principal Evaluation and Assessment </t>
  </si>
  <si>
    <t>44663(b)</t>
  </si>
  <si>
    <t>Extend Timeline of Evaluation</t>
  </si>
  <si>
    <t xml:space="preserve">Extended Timeline of Evaluation </t>
  </si>
  <si>
    <t>Bond Indebtedness Limit</t>
  </si>
  <si>
    <t>Citizens Oversight Committee</t>
  </si>
  <si>
    <t>Geographic Limitations - Non-Classroom Based</t>
  </si>
  <si>
    <t>Citzens Oversight Committee</t>
  </si>
  <si>
    <r>
      <t>Waiver Topic/</t>
    </r>
    <r>
      <rPr>
        <i/>
        <sz val="12"/>
        <color theme="1"/>
        <rFont val="Arial"/>
        <family val="2"/>
      </rPr>
      <t>Ed Code</t>
    </r>
    <r>
      <rPr>
        <sz val="12"/>
        <color theme="1"/>
        <rFont val="Arial"/>
        <family val="2"/>
      </rPr>
      <t xml:space="preserve"> Waiver/Ed Title </t>
    </r>
  </si>
  <si>
    <t>Employment - Retirement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</si>
</sst>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4"/>
      <color theme="1"/>
      <name val="Arial"/>
      <family val="2"/>
    </font>
    <font>
      <b/>
      <sz val="2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7" fillId="0" borderId="2" applyNumberFormat="0" applyFill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49" fontId="5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1" fontId="5" fillId="0" borderId="6" xfId="0" applyNumberFormat="1" applyFont="1" applyFill="1" applyBorder="1" applyAlignment="1">
      <alignment horizontal="center" vertical="center" wrapText="1"/>
    </xf>
    <xf numFmtId="1" fontId="9" fillId="0" borderId="8" xfId="2" applyNumberFormat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7" xfId="2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2" fillId="0" borderId="13" xfId="0" applyFont="1" applyBorder="1" applyAlignment="1">
      <alignment vertical="center"/>
    </xf>
    <xf numFmtId="49" fontId="12" fillId="0" borderId="9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1" fontId="12" fillId="0" borderId="6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9" fillId="0" borderId="9" xfId="0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</cellXfs>
  <cellStyles count="3">
    <cellStyle name="Heading 1" xfId="1" builtinId="16"/>
    <cellStyle name="Normal" xfId="0" builtinId="0"/>
    <cellStyle name="Total" xfId="2" builtinId="25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9" tint="0.39994506668294322"/>
        </left>
        <right/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/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thin">
          <color theme="9" tint="0.39994506668294322"/>
        </vertical>
        <horizontal style="thin">
          <color theme="9" tint="0.39994506668294322"/>
        </horizontal>
      </border>
    </dxf>
    <dxf>
      <border>
        <top style="thin">
          <color theme="9" tint="0.39994506668294322"/>
        </top>
      </border>
    </dxf>
    <dxf>
      <border diagonalUp="0" diagonalDown="0"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</border>
    </dxf>
    <dxf>
      <alignment vertical="center" textRotation="0" indent="0" justifyLastLine="0" shrinkToFit="0" readingOrder="0"/>
    </dxf>
    <dxf>
      <border>
        <bottom style="thin">
          <color theme="9" tint="0.39994506668294322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9" tint="-0.2499465926084170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9" tint="0.39994506668294322"/>
        </left>
        <right style="thin">
          <color theme="9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/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  <vertical style="thin">
          <color theme="9" tint="0.39991454817346722"/>
        </vertical>
        <horizontal style="thin">
          <color theme="9" tint="0.39991454817346722"/>
        </horizontal>
      </border>
    </dxf>
    <dxf>
      <border>
        <top style="thin">
          <color theme="9" tint="0.39991454817346722"/>
        </top>
      </border>
    </dxf>
    <dxf>
      <border diagonalUp="0" diagonalDown="0">
        <left style="thin">
          <color theme="9" tint="0.39991454817346722"/>
        </left>
        <right style="thin">
          <color theme="9" tint="0.39991454817346722"/>
        </right>
        <top style="thin">
          <color theme="9" tint="0.39991454817346722"/>
        </top>
        <bottom style="thin">
          <color theme="9" tint="0.39991454817346722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theme="9" tint="0.39991454817346722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9" tint="-0.2499465926084170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0.39991454817346722"/>
        </left>
        <right style="thin">
          <color theme="9" tint="0.39991454817346722"/>
        </right>
        <top/>
        <bottom/>
        <vertical style="thin">
          <color theme="9" tint="0.39991454817346722"/>
        </vertical>
        <horizontal style="thin">
          <color theme="9" tint="0.3999145481734672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I51" totalsRowShown="0" headerRowDxfId="20" dataDxfId="18" headerRowBorderDxfId="19" tableBorderDxfId="17" totalsRowBorderDxfId="16">
  <sortState ref="A6:I56">
    <sortCondition ref="A5:A56"/>
  </sortState>
  <tableColumns count="9">
    <tableColumn id="9" xr3:uid="{00000000-0010-0000-0000-000009000000}" name="Waiver Topic" dataDxfId="15"/>
    <tableColumn id="1" xr3:uid="{00000000-0010-0000-0000-000001000000}" name="Ed Code Waived" dataDxfId="14"/>
    <tableColumn id="2" xr3:uid="{00000000-0010-0000-0000-000002000000}" name="Ed Code Title " dataDxfId="13"/>
    <tableColumn id="3" xr3:uid="{00000000-0010-0000-0000-000003000000}" name="Approved" dataDxfId="12"/>
    <tableColumn id="4" xr3:uid="{00000000-0010-0000-0000-000004000000}" name="Approved with _x000a_Conditions " dataDxfId="11"/>
    <tableColumn id="5" xr3:uid="{00000000-0010-0000-0000-000005000000}" name="Denied " dataDxfId="10"/>
    <tableColumn id="6" xr3:uid="{00000000-0010-0000-0000-000006000000}" name="Withdrawn " dataDxfId="9"/>
    <tableColumn id="7" xr3:uid="{00000000-0010-0000-0000-000007000000}" name="No Action " dataDxfId="8"/>
    <tableColumn id="8" xr3:uid="{00000000-0010-0000-0000-000008000000}" name="Total " dataDxfId="7">
      <calculatedColumnFormula>SUM(Table1[[#This Row],[Approved]:[No Action ]])</calculatedColumnFormula>
    </tableColumn>
  </tableColumns>
  <tableStyleInfo name="TableStyleLight7" showFirstColumn="0" showLastColumn="0" showRowStripes="1" showColumnStripes="0"/>
  <extLst>
    <ext xmlns:x14="http://schemas.microsoft.com/office/spreadsheetml/2009/9/main" uri="{504A1905-F514-4f6f-8877-14C23A59335A}">
      <x14:table altTextSummary="This table is the Local Educational Agencies Requesting a Schoolsite Council Waiver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2" displayName="Table2" ref="A5:B26" totalsRowShown="0" headerRowDxfId="6" dataDxfId="4" headerRowBorderDxfId="5" tableBorderDxfId="3" totalsRowBorderDxfId="2">
  <tableColumns count="2">
    <tableColumn id="1" xr3:uid="{00000000-0010-0000-0100-000001000000}" name="Waiver Topic" dataDxfId="1"/>
    <tableColumn id="2" xr3:uid="{00000000-0010-0000-0100-000002000000}" name="Total " dataDxfId="0"/>
  </tableColumns>
  <tableStyleInfo name="TableStyleLight21" showFirstColumn="0" showLastColumn="0" showRowStripes="1" showColumnStripes="0"/>
  <extLst>
    <ext xmlns:x14="http://schemas.microsoft.com/office/spreadsheetml/2009/9/main" uri="{504A1905-F514-4f6f-8877-14C23A59335A}">
      <x14:table altTextSummary="Summary of Actions Total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zoomScaleNormal="100" workbookViewId="0"/>
  </sheetViews>
  <sheetFormatPr defaultColWidth="9.140625" defaultRowHeight="15" x14ac:dyDescent="0.25"/>
  <cols>
    <col min="1" max="1" width="46.5703125" bestFit="1" customWidth="1"/>
    <col min="2" max="2" width="53" customWidth="1"/>
    <col min="3" max="3" width="47.5703125" customWidth="1"/>
    <col min="4" max="9" width="17.140625" customWidth="1"/>
  </cols>
  <sheetData>
    <row r="1" spans="1:10" ht="37.5" customHeight="1" x14ac:dyDescent="0.25">
      <c r="A1" s="2" t="s">
        <v>0</v>
      </c>
      <c r="C1" s="1"/>
      <c r="D1" s="1"/>
      <c r="E1" s="1"/>
      <c r="F1" s="1"/>
      <c r="G1" s="1"/>
      <c r="H1" s="1"/>
      <c r="I1" s="1"/>
      <c r="J1" s="42"/>
    </row>
    <row r="2" spans="1:10" ht="32.25" customHeight="1" x14ac:dyDescent="0.25">
      <c r="A2" s="3" t="s">
        <v>99</v>
      </c>
      <c r="C2" s="1"/>
      <c r="D2" s="1"/>
      <c r="E2" s="1"/>
      <c r="F2" s="1"/>
      <c r="G2" s="1"/>
      <c r="H2" s="1"/>
      <c r="I2" s="1"/>
      <c r="J2" s="42"/>
    </row>
    <row r="3" spans="1:10" ht="32.25" customHeight="1" x14ac:dyDescent="0.25">
      <c r="A3" s="3" t="s">
        <v>119</v>
      </c>
      <c r="C3" s="1"/>
      <c r="D3" s="1"/>
      <c r="E3" s="1"/>
      <c r="F3" s="1"/>
      <c r="G3" s="1"/>
      <c r="H3" s="1"/>
      <c r="I3" s="1"/>
      <c r="J3" s="42"/>
    </row>
    <row r="4" spans="1:10" ht="32.25" customHeight="1" x14ac:dyDescent="0.25">
      <c r="A4" s="4" t="s">
        <v>100</v>
      </c>
      <c r="C4" s="1"/>
      <c r="D4" s="1"/>
      <c r="E4" s="1"/>
      <c r="F4" s="1"/>
      <c r="G4" s="1"/>
      <c r="H4" s="1"/>
      <c r="I4" s="1"/>
      <c r="J4" s="42"/>
    </row>
    <row r="5" spans="1:10" s="5" customFormat="1" ht="40.5" customHeight="1" x14ac:dyDescent="0.25">
      <c r="A5" s="7" t="s">
        <v>85</v>
      </c>
      <c r="B5" s="8" t="s">
        <v>89</v>
      </c>
      <c r="C5" s="8" t="s">
        <v>90</v>
      </c>
      <c r="D5" s="8" t="s">
        <v>1</v>
      </c>
      <c r="E5" s="18" t="s">
        <v>81</v>
      </c>
      <c r="F5" s="8" t="s">
        <v>2</v>
      </c>
      <c r="G5" s="8" t="s">
        <v>3</v>
      </c>
      <c r="H5" s="8" t="s">
        <v>4</v>
      </c>
      <c r="I5" s="9" t="s">
        <v>5</v>
      </c>
      <c r="J5" s="43"/>
    </row>
    <row r="6" spans="1:10" s="5" customFormat="1" ht="32.25" customHeight="1" x14ac:dyDescent="0.25">
      <c r="A6" s="10" t="s">
        <v>8</v>
      </c>
      <c r="B6" s="11" t="s">
        <v>7</v>
      </c>
      <c r="C6" s="12" t="s">
        <v>8</v>
      </c>
      <c r="D6" s="13">
        <v>0</v>
      </c>
      <c r="E6" s="13">
        <v>1</v>
      </c>
      <c r="F6" s="13">
        <v>1</v>
      </c>
      <c r="G6" s="13">
        <v>0</v>
      </c>
      <c r="H6" s="13">
        <v>0</v>
      </c>
      <c r="I6" s="14">
        <f>SUM(Table1[[#This Row],[Approved]:[No Action ]])</f>
        <v>2</v>
      </c>
      <c r="J6" s="43"/>
    </row>
    <row r="7" spans="1:10" s="5" customFormat="1" ht="32.25" customHeight="1" x14ac:dyDescent="0.25">
      <c r="A7" s="10" t="s">
        <v>9</v>
      </c>
      <c r="B7" s="11" t="s">
        <v>14</v>
      </c>
      <c r="C7" s="12" t="s">
        <v>10</v>
      </c>
      <c r="D7" s="13">
        <v>12</v>
      </c>
      <c r="E7" s="13">
        <v>1</v>
      </c>
      <c r="F7" s="13">
        <v>0</v>
      </c>
      <c r="G7" s="13">
        <v>0</v>
      </c>
      <c r="H7" s="13">
        <v>0</v>
      </c>
      <c r="I7" s="14">
        <f>SUM(Table1[[#This Row],[Approved]:[No Action ]])</f>
        <v>13</v>
      </c>
      <c r="J7" s="43"/>
    </row>
    <row r="8" spans="1:10" s="5" customFormat="1" ht="32.25" customHeight="1" x14ac:dyDescent="0.25">
      <c r="A8" s="10" t="s">
        <v>9</v>
      </c>
      <c r="B8" s="11" t="s">
        <v>88</v>
      </c>
      <c r="C8" s="12" t="s">
        <v>117</v>
      </c>
      <c r="D8" s="13">
        <v>0</v>
      </c>
      <c r="E8" s="13">
        <v>0</v>
      </c>
      <c r="F8" s="13">
        <v>1</v>
      </c>
      <c r="G8" s="13">
        <v>1</v>
      </c>
      <c r="H8" s="13">
        <v>2</v>
      </c>
      <c r="I8" s="14">
        <f>SUM(Table1[[#This Row],[Approved]:[No Action ]])</f>
        <v>4</v>
      </c>
      <c r="J8" s="43"/>
    </row>
    <row r="9" spans="1:10" s="5" customFormat="1" ht="32.25" customHeight="1" x14ac:dyDescent="0.25">
      <c r="A9" s="10" t="s">
        <v>80</v>
      </c>
      <c r="B9" s="11" t="s">
        <v>83</v>
      </c>
      <c r="C9" s="12" t="s">
        <v>12</v>
      </c>
      <c r="D9" s="13">
        <v>0</v>
      </c>
      <c r="E9" s="13">
        <v>1</v>
      </c>
      <c r="F9" s="13">
        <v>0</v>
      </c>
      <c r="G9" s="13">
        <v>0</v>
      </c>
      <c r="H9" s="13">
        <v>0</v>
      </c>
      <c r="I9" s="14">
        <f>SUM(Table1[[#This Row],[Approved]:[No Action ]])</f>
        <v>1</v>
      </c>
      <c r="J9" s="43"/>
    </row>
    <row r="10" spans="1:10" s="5" customFormat="1" ht="32.25" customHeight="1" x14ac:dyDescent="0.25">
      <c r="A10" s="10" t="s">
        <v>15</v>
      </c>
      <c r="B10" s="11" t="s">
        <v>17</v>
      </c>
      <c r="C10" s="12" t="s">
        <v>19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4">
        <f>SUM(Table1[[#This Row],[Approved]:[No Action ]])</f>
        <v>1</v>
      </c>
      <c r="J10" s="43"/>
    </row>
    <row r="11" spans="1:10" s="5" customFormat="1" ht="32.25" customHeight="1" x14ac:dyDescent="0.25">
      <c r="A11" s="10" t="s">
        <v>15</v>
      </c>
      <c r="B11" s="11" t="s">
        <v>84</v>
      </c>
      <c r="C11" s="12" t="s">
        <v>20</v>
      </c>
      <c r="D11" s="13">
        <v>0</v>
      </c>
      <c r="E11" s="13">
        <v>2</v>
      </c>
      <c r="F11" s="13">
        <v>0</v>
      </c>
      <c r="G11" s="13">
        <v>0</v>
      </c>
      <c r="H11" s="13">
        <v>0</v>
      </c>
      <c r="I11" s="14">
        <f>SUM(Table1[[#This Row],[Approved]:[No Action ]])</f>
        <v>2</v>
      </c>
      <c r="J11" s="43"/>
    </row>
    <row r="12" spans="1:10" s="5" customFormat="1" ht="32.25" customHeight="1" x14ac:dyDescent="0.25">
      <c r="A12" s="10" t="s">
        <v>15</v>
      </c>
      <c r="B12" s="11" t="s">
        <v>16</v>
      </c>
      <c r="C12" s="12" t="s">
        <v>18</v>
      </c>
      <c r="D12" s="13">
        <v>0</v>
      </c>
      <c r="E12" s="13">
        <v>1</v>
      </c>
      <c r="F12" s="13">
        <v>0</v>
      </c>
      <c r="G12" s="13">
        <v>0</v>
      </c>
      <c r="H12" s="13">
        <v>0</v>
      </c>
      <c r="I12" s="14">
        <f>SUM(Table1[[#This Row],[Approved]:[No Action ]])</f>
        <v>1</v>
      </c>
      <c r="J12" s="43"/>
    </row>
    <row r="13" spans="1:10" s="5" customFormat="1" ht="32.25" customHeight="1" x14ac:dyDescent="0.25">
      <c r="A13" s="10" t="s">
        <v>15</v>
      </c>
      <c r="B13" s="11">
        <v>48663</v>
      </c>
      <c r="C13" s="12" t="s">
        <v>21</v>
      </c>
      <c r="D13" s="13">
        <v>0</v>
      </c>
      <c r="E13" s="13">
        <v>3</v>
      </c>
      <c r="F13" s="13">
        <v>0</v>
      </c>
      <c r="G13" s="13">
        <v>2</v>
      </c>
      <c r="H13" s="13">
        <v>0</v>
      </c>
      <c r="I13" s="14">
        <f>SUM(Table1[[#This Row],[Approved]:[No Action ]])</f>
        <v>5</v>
      </c>
      <c r="J13" s="43"/>
    </row>
    <row r="14" spans="1:10" s="5" customFormat="1" ht="32.25" customHeight="1" x14ac:dyDescent="0.25">
      <c r="A14" s="10" t="s">
        <v>22</v>
      </c>
      <c r="B14" s="11" t="s">
        <v>23</v>
      </c>
      <c r="C14" s="12" t="s">
        <v>24</v>
      </c>
      <c r="D14" s="13">
        <v>0</v>
      </c>
      <c r="E14" s="13">
        <v>0</v>
      </c>
      <c r="F14" s="13">
        <v>0</v>
      </c>
      <c r="G14" s="13">
        <v>4</v>
      </c>
      <c r="H14" s="13">
        <v>0</v>
      </c>
      <c r="I14" s="14">
        <f>SUM(Table1[[#This Row],[Approved]:[No Action ]])</f>
        <v>4</v>
      </c>
      <c r="J14" s="43"/>
    </row>
    <row r="15" spans="1:10" s="5" customFormat="1" ht="32.25" customHeight="1" x14ac:dyDescent="0.25">
      <c r="A15" s="10" t="s">
        <v>25</v>
      </c>
      <c r="B15" s="11" t="s">
        <v>26</v>
      </c>
      <c r="C15" s="12" t="s">
        <v>27</v>
      </c>
      <c r="D15" s="13">
        <v>13</v>
      </c>
      <c r="E15" s="13">
        <v>0</v>
      </c>
      <c r="F15" s="13">
        <v>0</v>
      </c>
      <c r="G15" s="13">
        <v>1</v>
      </c>
      <c r="H15" s="13">
        <v>0</v>
      </c>
      <c r="I15" s="14">
        <f>SUM(Table1[[#This Row],[Approved]:[No Action ]])</f>
        <v>14</v>
      </c>
      <c r="J15" s="43"/>
    </row>
    <row r="16" spans="1:10" s="5" customFormat="1" ht="32.25" customHeight="1" x14ac:dyDescent="0.25">
      <c r="A16" s="10" t="s">
        <v>28</v>
      </c>
      <c r="B16" s="11" t="s">
        <v>30</v>
      </c>
      <c r="C16" s="12" t="s">
        <v>33</v>
      </c>
      <c r="D16" s="13">
        <v>0</v>
      </c>
      <c r="E16" s="13">
        <v>3</v>
      </c>
      <c r="F16" s="13">
        <v>0</v>
      </c>
      <c r="G16" s="13">
        <v>0</v>
      </c>
      <c r="H16" s="13">
        <v>0</v>
      </c>
      <c r="I16" s="14">
        <f>SUM(Table1[[#This Row],[Approved]:[No Action ]])</f>
        <v>3</v>
      </c>
      <c r="J16" s="43"/>
    </row>
    <row r="17" spans="1:10" s="5" customFormat="1" ht="32.25" customHeight="1" x14ac:dyDescent="0.25">
      <c r="A17" s="10" t="s">
        <v>28</v>
      </c>
      <c r="B17" s="11" t="s">
        <v>31</v>
      </c>
      <c r="C17" s="12" t="s">
        <v>34</v>
      </c>
      <c r="D17" s="13">
        <v>0</v>
      </c>
      <c r="E17" s="13">
        <v>1</v>
      </c>
      <c r="F17" s="13">
        <v>0</v>
      </c>
      <c r="G17" s="13">
        <v>0</v>
      </c>
      <c r="H17" s="13">
        <v>0</v>
      </c>
      <c r="I17" s="14">
        <f>SUM(Table1[[#This Row],[Approved]:[No Action ]])</f>
        <v>1</v>
      </c>
      <c r="J17" s="43"/>
    </row>
    <row r="18" spans="1:10" s="5" customFormat="1" ht="32.25" customHeight="1" x14ac:dyDescent="0.25">
      <c r="A18" s="10" t="s">
        <v>28</v>
      </c>
      <c r="B18" s="11" t="s">
        <v>29</v>
      </c>
      <c r="C18" s="12" t="s">
        <v>32</v>
      </c>
      <c r="D18" s="13">
        <v>0</v>
      </c>
      <c r="E18" s="13">
        <v>3</v>
      </c>
      <c r="F18" s="13">
        <v>0</v>
      </c>
      <c r="G18" s="13">
        <v>0</v>
      </c>
      <c r="H18" s="13">
        <v>0</v>
      </c>
      <c r="I18" s="14">
        <f>SUM(Table1[[#This Row],[Approved]:[No Action ]])</f>
        <v>3</v>
      </c>
      <c r="J18" s="43"/>
    </row>
    <row r="19" spans="1:10" s="5" customFormat="1" ht="32.25" customHeight="1" x14ac:dyDescent="0.25">
      <c r="A19" s="10" t="s">
        <v>35</v>
      </c>
      <c r="B19" s="11" t="s">
        <v>91</v>
      </c>
      <c r="C19" s="12" t="s">
        <v>120</v>
      </c>
      <c r="D19" s="13">
        <v>1</v>
      </c>
      <c r="E19" s="13">
        <v>0</v>
      </c>
      <c r="F19" s="13">
        <v>0</v>
      </c>
      <c r="G19" s="13">
        <v>0</v>
      </c>
      <c r="H19" s="13">
        <v>0</v>
      </c>
      <c r="I19" s="14">
        <f>SUM(Table1[[#This Row],[Approved]:[No Action ]])</f>
        <v>1</v>
      </c>
      <c r="J19" s="43"/>
    </row>
    <row r="20" spans="1:10" s="5" customFormat="1" ht="32.25" customHeight="1" x14ac:dyDescent="0.25">
      <c r="A20" s="10" t="s">
        <v>35</v>
      </c>
      <c r="B20" s="11" t="s">
        <v>92</v>
      </c>
      <c r="C20" s="12" t="s">
        <v>11</v>
      </c>
      <c r="D20" s="13">
        <v>0</v>
      </c>
      <c r="E20" s="13">
        <v>0</v>
      </c>
      <c r="F20" s="13">
        <v>1</v>
      </c>
      <c r="G20" s="13">
        <v>0</v>
      </c>
      <c r="H20" s="13">
        <v>0</v>
      </c>
      <c r="I20" s="14">
        <f>SUM(Table1[[#This Row],[Approved]:[No Action ]])</f>
        <v>1</v>
      </c>
      <c r="J20" s="43"/>
    </row>
    <row r="21" spans="1:10" s="5" customFormat="1" ht="32.25" customHeight="1" x14ac:dyDescent="0.25">
      <c r="A21" s="10" t="s">
        <v>35</v>
      </c>
      <c r="B21" s="11" t="s">
        <v>93</v>
      </c>
      <c r="C21" s="12" t="s">
        <v>11</v>
      </c>
      <c r="D21" s="13">
        <v>0</v>
      </c>
      <c r="E21" s="13">
        <v>0</v>
      </c>
      <c r="F21" s="13">
        <v>0</v>
      </c>
      <c r="G21" s="13">
        <v>0</v>
      </c>
      <c r="H21" s="41">
        <v>2</v>
      </c>
      <c r="I21" s="14">
        <v>2</v>
      </c>
      <c r="J21" s="43"/>
    </row>
    <row r="22" spans="1:10" s="5" customFormat="1" ht="32.25" customHeight="1" x14ac:dyDescent="0.25">
      <c r="A22" s="10" t="s">
        <v>35</v>
      </c>
      <c r="B22" s="11" t="s">
        <v>94</v>
      </c>
      <c r="C22" s="12" t="s">
        <v>11</v>
      </c>
      <c r="D22" s="13">
        <v>0</v>
      </c>
      <c r="E22" s="13">
        <v>0</v>
      </c>
      <c r="F22" s="13">
        <v>0</v>
      </c>
      <c r="G22" s="13">
        <v>1</v>
      </c>
      <c r="H22" s="13">
        <v>0</v>
      </c>
      <c r="I22" s="14">
        <f>SUM(Table1[[#This Row],[Approved]:[No Action ]])</f>
        <v>1</v>
      </c>
      <c r="J22" s="43"/>
    </row>
    <row r="23" spans="1:10" s="5" customFormat="1" ht="32.25" customHeight="1" x14ac:dyDescent="0.25">
      <c r="A23" s="10" t="s">
        <v>36</v>
      </c>
      <c r="B23" s="11" t="s">
        <v>37</v>
      </c>
      <c r="C23" s="12" t="s">
        <v>36</v>
      </c>
      <c r="D23" s="13">
        <v>0</v>
      </c>
      <c r="E23" s="13">
        <v>0</v>
      </c>
      <c r="F23" s="13">
        <v>0</v>
      </c>
      <c r="G23" s="13">
        <v>1</v>
      </c>
      <c r="H23" s="13">
        <v>0</v>
      </c>
      <c r="I23" s="14">
        <f>SUM(Table1[[#This Row],[Approved]:[No Action ]])</f>
        <v>1</v>
      </c>
      <c r="J23" s="43"/>
    </row>
    <row r="24" spans="1:10" s="5" customFormat="1" ht="32.25" customHeight="1" x14ac:dyDescent="0.25">
      <c r="A24" s="10" t="s">
        <v>38</v>
      </c>
      <c r="B24" s="11" t="s">
        <v>39</v>
      </c>
      <c r="C24" s="12" t="s">
        <v>40</v>
      </c>
      <c r="D24" s="13">
        <v>0</v>
      </c>
      <c r="E24" s="13">
        <v>1</v>
      </c>
      <c r="F24" s="13">
        <v>0</v>
      </c>
      <c r="G24" s="13">
        <v>1</v>
      </c>
      <c r="H24" s="13">
        <v>1</v>
      </c>
      <c r="I24" s="14">
        <f>SUM(Table1[[#This Row],[Approved]:[No Action ]])</f>
        <v>3</v>
      </c>
      <c r="J24" s="43"/>
    </row>
    <row r="25" spans="1:10" s="5" customFormat="1" ht="32.25" customHeight="1" x14ac:dyDescent="0.25">
      <c r="A25" s="10" t="s">
        <v>95</v>
      </c>
      <c r="B25" s="25" t="s">
        <v>96</v>
      </c>
      <c r="C25" s="26" t="s">
        <v>97</v>
      </c>
      <c r="D25" s="13">
        <v>1</v>
      </c>
      <c r="E25" s="13">
        <v>0</v>
      </c>
      <c r="F25" s="13">
        <v>0</v>
      </c>
      <c r="G25" s="13">
        <v>0</v>
      </c>
      <c r="H25" s="13">
        <v>0</v>
      </c>
      <c r="I25" s="14">
        <f>SUM(Table1[[#This Row],[Approved]:[No Action ]])</f>
        <v>1</v>
      </c>
      <c r="J25" s="43"/>
    </row>
    <row r="26" spans="1:10" s="5" customFormat="1" ht="32.25" customHeight="1" x14ac:dyDescent="0.25">
      <c r="A26" s="33" t="s">
        <v>111</v>
      </c>
      <c r="B26" s="34" t="s">
        <v>112</v>
      </c>
      <c r="C26" s="35" t="s">
        <v>113</v>
      </c>
      <c r="D26" s="36">
        <v>0</v>
      </c>
      <c r="E26" s="36">
        <v>0</v>
      </c>
      <c r="F26" s="36">
        <v>1</v>
      </c>
      <c r="G26" s="36">
        <v>0</v>
      </c>
      <c r="H26" s="36">
        <v>0</v>
      </c>
      <c r="I26" s="37">
        <f>SUM(Table1[[#This Row],[Approved]:[No Action ]])</f>
        <v>1</v>
      </c>
      <c r="J26" s="43"/>
    </row>
    <row r="27" spans="1:10" s="5" customFormat="1" ht="32.25" customHeight="1" x14ac:dyDescent="0.25">
      <c r="A27" s="10" t="s">
        <v>41</v>
      </c>
      <c r="B27" s="11" t="s">
        <v>98</v>
      </c>
      <c r="C27" s="12" t="s">
        <v>42</v>
      </c>
      <c r="D27" s="13">
        <v>0</v>
      </c>
      <c r="E27" s="13">
        <v>2</v>
      </c>
      <c r="F27" s="13">
        <v>0</v>
      </c>
      <c r="G27" s="13">
        <v>0</v>
      </c>
      <c r="H27" s="13">
        <v>0</v>
      </c>
      <c r="I27" s="14">
        <f>SUM(Table1[[#This Row],[Approved]:[No Action ]])</f>
        <v>2</v>
      </c>
      <c r="J27" s="43"/>
    </row>
    <row r="28" spans="1:10" s="5" customFormat="1" ht="32.25" customHeight="1" x14ac:dyDescent="0.25">
      <c r="A28" s="10" t="s">
        <v>41</v>
      </c>
      <c r="B28" s="11" t="s">
        <v>43</v>
      </c>
      <c r="C28" s="12" t="s">
        <v>44</v>
      </c>
      <c r="D28" s="13">
        <v>0</v>
      </c>
      <c r="E28" s="13">
        <v>9</v>
      </c>
      <c r="F28" s="13">
        <v>0</v>
      </c>
      <c r="G28" s="13">
        <v>2</v>
      </c>
      <c r="H28" s="13">
        <v>0</v>
      </c>
      <c r="I28" s="14">
        <v>11</v>
      </c>
      <c r="J28" s="43"/>
    </row>
    <row r="29" spans="1:10" s="5" customFormat="1" ht="32.25" customHeight="1" x14ac:dyDescent="0.25">
      <c r="A29" s="10" t="s">
        <v>45</v>
      </c>
      <c r="B29" s="11" t="s">
        <v>47</v>
      </c>
      <c r="C29" s="12" t="s">
        <v>116</v>
      </c>
      <c r="D29" s="13">
        <v>0</v>
      </c>
      <c r="E29" s="13">
        <v>1</v>
      </c>
      <c r="F29" s="13">
        <v>0</v>
      </c>
      <c r="G29" s="13">
        <v>1</v>
      </c>
      <c r="H29" s="13">
        <v>0</v>
      </c>
      <c r="I29" s="14">
        <f>SUM(Table1[[#This Row],[Approved]:[No Action ]])</f>
        <v>2</v>
      </c>
      <c r="J29" s="43"/>
    </row>
    <row r="30" spans="1:10" s="5" customFormat="1" ht="32.25" customHeight="1" x14ac:dyDescent="0.25">
      <c r="A30" s="10" t="s">
        <v>45</v>
      </c>
      <c r="B30" s="11" t="s">
        <v>46</v>
      </c>
      <c r="C30" s="12" t="s">
        <v>115</v>
      </c>
      <c r="D30" s="13">
        <v>0</v>
      </c>
      <c r="E30" s="13">
        <v>17</v>
      </c>
      <c r="F30" s="13">
        <v>0</v>
      </c>
      <c r="G30" s="13">
        <v>5</v>
      </c>
      <c r="H30" s="13">
        <v>0</v>
      </c>
      <c r="I30" s="14">
        <f>SUM(Table1[[#This Row],[Approved]:[No Action ]])</f>
        <v>22</v>
      </c>
      <c r="J30" s="43"/>
    </row>
    <row r="31" spans="1:10" s="32" customFormat="1" ht="32.25" customHeight="1" x14ac:dyDescent="0.25">
      <c r="A31" s="27" t="s">
        <v>48</v>
      </c>
      <c r="B31" s="28" t="s">
        <v>50</v>
      </c>
      <c r="C31" s="29" t="s">
        <v>103</v>
      </c>
      <c r="D31" s="30">
        <v>3</v>
      </c>
      <c r="E31" s="30">
        <v>0</v>
      </c>
      <c r="F31" s="30">
        <v>0</v>
      </c>
      <c r="G31" s="30">
        <v>0</v>
      </c>
      <c r="H31" s="30">
        <v>0</v>
      </c>
      <c r="I31" s="31">
        <f>SUM(Table1[[#This Row],[Approved]:[No Action ]])</f>
        <v>3</v>
      </c>
    </row>
    <row r="32" spans="1:10" s="32" customFormat="1" ht="32.25" customHeight="1" x14ac:dyDescent="0.25">
      <c r="A32" s="27" t="s">
        <v>48</v>
      </c>
      <c r="B32" s="28" t="s">
        <v>102</v>
      </c>
      <c r="C32" s="29" t="s">
        <v>55</v>
      </c>
      <c r="D32" s="30">
        <v>4</v>
      </c>
      <c r="E32" s="30">
        <v>0</v>
      </c>
      <c r="F32" s="30">
        <v>0</v>
      </c>
      <c r="G32" s="30">
        <v>2</v>
      </c>
      <c r="H32" s="30">
        <v>0</v>
      </c>
      <c r="I32" s="31">
        <f>SUM(Table1[[#This Row],[Approved]:[No Action ]])</f>
        <v>6</v>
      </c>
    </row>
    <row r="33" spans="1:10" s="32" customFormat="1" ht="32.25" customHeight="1" x14ac:dyDescent="0.25">
      <c r="A33" s="27" t="s">
        <v>48</v>
      </c>
      <c r="B33" s="28" t="s">
        <v>52</v>
      </c>
      <c r="C33" s="29" t="s">
        <v>51</v>
      </c>
      <c r="D33" s="30">
        <v>1</v>
      </c>
      <c r="E33" s="30">
        <v>0</v>
      </c>
      <c r="F33" s="30">
        <v>0</v>
      </c>
      <c r="G33" s="30">
        <v>0</v>
      </c>
      <c r="H33" s="30">
        <v>0</v>
      </c>
      <c r="I33" s="31">
        <f>SUM(Table1[[#This Row],[Approved]:[No Action ]])</f>
        <v>1</v>
      </c>
    </row>
    <row r="34" spans="1:10" s="32" customFormat="1" ht="32.25" customHeight="1" x14ac:dyDescent="0.25">
      <c r="A34" s="27" t="s">
        <v>48</v>
      </c>
      <c r="B34" s="28" t="s">
        <v>49</v>
      </c>
      <c r="C34" s="29" t="s">
        <v>101</v>
      </c>
      <c r="D34" s="30">
        <v>3</v>
      </c>
      <c r="E34" s="30">
        <v>0</v>
      </c>
      <c r="F34" s="30">
        <v>0</v>
      </c>
      <c r="G34" s="30">
        <v>0</v>
      </c>
      <c r="H34" s="30">
        <v>0</v>
      </c>
      <c r="I34" s="31">
        <f>SUM(Table1[[#This Row],[Approved]:[No Action ]])</f>
        <v>3</v>
      </c>
    </row>
    <row r="35" spans="1:10" s="32" customFormat="1" ht="32.25" customHeight="1" x14ac:dyDescent="0.25">
      <c r="A35" s="27" t="s">
        <v>48</v>
      </c>
      <c r="B35" s="28" t="s">
        <v>54</v>
      </c>
      <c r="C35" s="29" t="s">
        <v>53</v>
      </c>
      <c r="D35" s="30">
        <v>18</v>
      </c>
      <c r="E35" s="30">
        <v>0</v>
      </c>
      <c r="F35" s="30">
        <v>0</v>
      </c>
      <c r="G35" s="30">
        <v>0</v>
      </c>
      <c r="H35" s="30">
        <v>0</v>
      </c>
      <c r="I35" s="31">
        <f>SUM(Table1[[#This Row],[Approved]:[No Action ]])</f>
        <v>18</v>
      </c>
    </row>
    <row r="36" spans="1:10" s="5" customFormat="1" ht="32.25" customHeight="1" x14ac:dyDescent="0.25">
      <c r="A36" s="10" t="s">
        <v>56</v>
      </c>
      <c r="B36" s="11" t="s">
        <v>57</v>
      </c>
      <c r="C36" s="12" t="s">
        <v>59</v>
      </c>
      <c r="D36" s="13">
        <v>0</v>
      </c>
      <c r="E36" s="13">
        <v>10</v>
      </c>
      <c r="F36" s="13">
        <v>0</v>
      </c>
      <c r="G36" s="13">
        <v>0</v>
      </c>
      <c r="H36" s="13">
        <v>10</v>
      </c>
      <c r="I36" s="14">
        <f>SUM(Table1[[#This Row],[Approved]:[No Action ]])</f>
        <v>20</v>
      </c>
      <c r="J36" s="43"/>
    </row>
    <row r="37" spans="1:10" s="5" customFormat="1" ht="32.25" customHeight="1" x14ac:dyDescent="0.25">
      <c r="A37" s="10" t="s">
        <v>56</v>
      </c>
      <c r="B37" s="11" t="s">
        <v>57</v>
      </c>
      <c r="C37" s="12" t="s">
        <v>60</v>
      </c>
      <c r="D37" s="13">
        <v>0</v>
      </c>
      <c r="E37" s="13">
        <v>8</v>
      </c>
      <c r="F37" s="13">
        <v>0</v>
      </c>
      <c r="G37" s="13">
        <v>0</v>
      </c>
      <c r="H37" s="13">
        <v>5</v>
      </c>
      <c r="I37" s="14">
        <f>SUM(Table1[[#This Row],[Approved]:[No Action ]])</f>
        <v>13</v>
      </c>
      <c r="J37" s="43"/>
    </row>
    <row r="38" spans="1:10" s="5" customFormat="1" ht="32.25" customHeight="1" x14ac:dyDescent="0.25">
      <c r="A38" s="10" t="s">
        <v>56</v>
      </c>
      <c r="B38" s="11" t="s">
        <v>57</v>
      </c>
      <c r="C38" s="12" t="s">
        <v>58</v>
      </c>
      <c r="D38" s="13">
        <v>0</v>
      </c>
      <c r="E38" s="13">
        <v>8</v>
      </c>
      <c r="F38" s="13">
        <v>0</v>
      </c>
      <c r="G38" s="13">
        <v>1</v>
      </c>
      <c r="H38" s="13">
        <v>9</v>
      </c>
      <c r="I38" s="14">
        <f>SUM(Table1[[#This Row],[Approved]:[No Action ]])</f>
        <v>18</v>
      </c>
      <c r="J38" s="43"/>
    </row>
    <row r="39" spans="1:10" s="5" customFormat="1" ht="32.25" customHeight="1" x14ac:dyDescent="0.25">
      <c r="A39" s="10" t="s">
        <v>61</v>
      </c>
      <c r="B39" s="11" t="s">
        <v>104</v>
      </c>
      <c r="C39" s="12" t="s">
        <v>105</v>
      </c>
      <c r="D39" s="13">
        <v>0</v>
      </c>
      <c r="E39" s="13">
        <v>0</v>
      </c>
      <c r="F39" s="13">
        <v>0</v>
      </c>
      <c r="G39" s="13">
        <v>1</v>
      </c>
      <c r="H39" s="13">
        <v>0</v>
      </c>
      <c r="I39" s="14">
        <f>SUM(Table1[[#This Row],[Approved]:[No Action ]])</f>
        <v>1</v>
      </c>
      <c r="J39" s="43"/>
    </row>
    <row r="40" spans="1:10" s="5" customFormat="1" ht="32.25" customHeight="1" x14ac:dyDescent="0.25">
      <c r="A40" s="10" t="s">
        <v>61</v>
      </c>
      <c r="B40" s="11" t="s">
        <v>62</v>
      </c>
      <c r="C40" s="12" t="s">
        <v>63</v>
      </c>
      <c r="D40" s="13">
        <v>0</v>
      </c>
      <c r="E40" s="13">
        <v>4</v>
      </c>
      <c r="F40" s="13">
        <v>0</v>
      </c>
      <c r="G40" s="13">
        <v>0</v>
      </c>
      <c r="H40" s="13">
        <v>0</v>
      </c>
      <c r="I40" s="14">
        <f>SUM(Table1[[#This Row],[Approved]:[No Action ]])</f>
        <v>4</v>
      </c>
    </row>
    <row r="41" spans="1:10" s="5" customFormat="1" ht="32.25" customHeight="1" x14ac:dyDescent="0.25">
      <c r="A41" s="10" t="s">
        <v>61</v>
      </c>
      <c r="B41" s="11" t="s">
        <v>64</v>
      </c>
      <c r="C41" s="12" t="s">
        <v>65</v>
      </c>
      <c r="D41" s="13">
        <v>0</v>
      </c>
      <c r="E41" s="13">
        <v>3</v>
      </c>
      <c r="F41" s="13">
        <v>0</v>
      </c>
      <c r="G41" s="13">
        <v>2</v>
      </c>
      <c r="H41" s="13">
        <v>0</v>
      </c>
      <c r="I41" s="14">
        <f>SUM(Table1[[#This Row],[Approved]:[No Action ]])</f>
        <v>5</v>
      </c>
    </row>
    <row r="42" spans="1:10" s="5" customFormat="1" ht="32.25" customHeight="1" x14ac:dyDescent="0.25">
      <c r="A42" s="10" t="s">
        <v>61</v>
      </c>
      <c r="B42" s="11" t="s">
        <v>66</v>
      </c>
      <c r="C42" s="12" t="s">
        <v>67</v>
      </c>
      <c r="D42" s="13">
        <v>0</v>
      </c>
      <c r="E42" s="13">
        <v>10</v>
      </c>
      <c r="F42" s="13">
        <v>0</v>
      </c>
      <c r="G42" s="13">
        <v>3</v>
      </c>
      <c r="H42" s="13">
        <v>0</v>
      </c>
      <c r="I42" s="14">
        <f>SUM(Table1[[#This Row],[Approved]:[No Action ]])</f>
        <v>13</v>
      </c>
    </row>
    <row r="43" spans="1:10" s="5" customFormat="1" ht="32.25" customHeight="1" x14ac:dyDescent="0.25">
      <c r="A43" s="10" t="s">
        <v>61</v>
      </c>
      <c r="B43" s="11" t="s">
        <v>70</v>
      </c>
      <c r="C43" s="12" t="s">
        <v>71</v>
      </c>
      <c r="D43" s="13">
        <v>0</v>
      </c>
      <c r="E43" s="13">
        <v>12</v>
      </c>
      <c r="F43" s="13">
        <v>0</v>
      </c>
      <c r="G43" s="13">
        <v>10</v>
      </c>
      <c r="H43" s="13">
        <v>0</v>
      </c>
      <c r="I43" s="14">
        <f>SUM(Table1[[#This Row],[Approved]:[No Action ]])</f>
        <v>22</v>
      </c>
    </row>
    <row r="44" spans="1:10" s="5" customFormat="1" ht="32.25" customHeight="1" x14ac:dyDescent="0.25">
      <c r="A44" s="10" t="s">
        <v>61</v>
      </c>
      <c r="B44" s="11" t="s">
        <v>68</v>
      </c>
      <c r="C44" s="12" t="s">
        <v>69</v>
      </c>
      <c r="D44" s="13">
        <v>0</v>
      </c>
      <c r="E44" s="13">
        <v>35</v>
      </c>
      <c r="F44" s="13">
        <v>0</v>
      </c>
      <c r="G44" s="13">
        <v>1</v>
      </c>
      <c r="H44" s="13">
        <v>0</v>
      </c>
      <c r="I44" s="14">
        <f>SUM(Table1[[#This Row],[Approved]:[No Action ]])</f>
        <v>36</v>
      </c>
    </row>
    <row r="45" spans="1:10" s="5" customFormat="1" ht="32.25" customHeight="1" x14ac:dyDescent="0.25">
      <c r="A45" s="10" t="s">
        <v>72</v>
      </c>
      <c r="B45" s="11" t="s">
        <v>73</v>
      </c>
      <c r="C45" s="12" t="s">
        <v>106</v>
      </c>
      <c r="D45" s="13">
        <v>0</v>
      </c>
      <c r="E45" s="13">
        <v>0</v>
      </c>
      <c r="F45" s="13">
        <v>0</v>
      </c>
      <c r="G45" s="13">
        <v>1</v>
      </c>
      <c r="H45" s="13">
        <v>0</v>
      </c>
      <c r="I45" s="14">
        <f>SUM(Table1[[#This Row],[Approved]:[No Action ]])</f>
        <v>1</v>
      </c>
    </row>
    <row r="46" spans="1:10" s="5" customFormat="1" ht="32.25" customHeight="1" x14ac:dyDescent="0.25">
      <c r="A46" s="10" t="s">
        <v>72</v>
      </c>
      <c r="B46" s="11" t="s">
        <v>73</v>
      </c>
      <c r="C46" s="12" t="s">
        <v>74</v>
      </c>
      <c r="D46" s="13">
        <v>3</v>
      </c>
      <c r="E46" s="13">
        <v>0</v>
      </c>
      <c r="F46" s="13">
        <v>0</v>
      </c>
      <c r="G46" s="13">
        <v>1</v>
      </c>
      <c r="H46" s="13">
        <v>0</v>
      </c>
      <c r="I46" s="14">
        <f>SUM(Table1[[#This Row],[Approved]:[No Action ]])</f>
        <v>4</v>
      </c>
    </row>
    <row r="47" spans="1:10" s="5" customFormat="1" ht="32.25" customHeight="1" x14ac:dyDescent="0.25">
      <c r="A47" s="10" t="s">
        <v>75</v>
      </c>
      <c r="B47" s="11" t="s">
        <v>78</v>
      </c>
      <c r="C47" s="12" t="s">
        <v>79</v>
      </c>
      <c r="D47" s="13">
        <v>4</v>
      </c>
      <c r="E47" s="13">
        <v>0</v>
      </c>
      <c r="F47" s="13">
        <v>0</v>
      </c>
      <c r="G47" s="13">
        <v>0</v>
      </c>
      <c r="H47" s="13">
        <v>0</v>
      </c>
      <c r="I47" s="14">
        <f>SUM(Table1[[#This Row],[Approved]:[No Action ]])</f>
        <v>4</v>
      </c>
    </row>
    <row r="48" spans="1:10" s="5" customFormat="1" ht="32.25" customHeight="1" x14ac:dyDescent="0.25">
      <c r="A48" s="10" t="s">
        <v>75</v>
      </c>
      <c r="B48" s="11" t="s">
        <v>76</v>
      </c>
      <c r="C48" s="12" t="s">
        <v>77</v>
      </c>
      <c r="D48" s="13">
        <v>6</v>
      </c>
      <c r="E48" s="13">
        <v>0</v>
      </c>
      <c r="F48" s="13">
        <v>0</v>
      </c>
      <c r="G48" s="13">
        <v>1</v>
      </c>
      <c r="H48" s="13">
        <v>4</v>
      </c>
      <c r="I48" s="14">
        <f>SUM(Table1[[#This Row],[Approved]:[No Action ]])</f>
        <v>11</v>
      </c>
    </row>
    <row r="49" spans="1:9" s="5" customFormat="1" ht="32.25" customHeight="1" x14ac:dyDescent="0.25">
      <c r="A49" s="10" t="s">
        <v>75</v>
      </c>
      <c r="B49" s="11" t="s">
        <v>107</v>
      </c>
      <c r="C49" s="12" t="s">
        <v>108</v>
      </c>
      <c r="D49" s="13">
        <v>1</v>
      </c>
      <c r="E49" s="13">
        <v>0</v>
      </c>
      <c r="F49" s="13">
        <v>0</v>
      </c>
      <c r="G49" s="13">
        <v>1</v>
      </c>
      <c r="H49" s="13">
        <v>0</v>
      </c>
      <c r="I49" s="14">
        <f>SUM(Table1[[#This Row],[Approved]:[No Action ]])</f>
        <v>2</v>
      </c>
    </row>
    <row r="50" spans="1:9" s="5" customFormat="1" ht="32.25" customHeight="1" x14ac:dyDescent="0.25">
      <c r="A50" s="10" t="s">
        <v>109</v>
      </c>
      <c r="B50" s="25" t="s">
        <v>110</v>
      </c>
      <c r="C50" s="26" t="s">
        <v>109</v>
      </c>
      <c r="D50" s="13">
        <v>0</v>
      </c>
      <c r="E50" s="13">
        <v>0</v>
      </c>
      <c r="F50" s="13">
        <v>0</v>
      </c>
      <c r="G50" s="13">
        <v>1</v>
      </c>
      <c r="H50" s="13">
        <v>0</v>
      </c>
      <c r="I50" s="14">
        <f>SUM(Table1[[#This Row],[Approved]:[No Action ]])</f>
        <v>1</v>
      </c>
    </row>
    <row r="51" spans="1:9" s="5" customFormat="1" ht="32.25" customHeight="1" x14ac:dyDescent="0.25">
      <c r="A51" s="15" t="s">
        <v>82</v>
      </c>
      <c r="B51" s="16"/>
      <c r="C51" s="16"/>
      <c r="D51" s="17">
        <f>SUBTOTAL(109,D6:D50)</f>
        <v>70</v>
      </c>
      <c r="E51" s="17">
        <f t="shared" ref="E51" si="0">SUM(E6:E49)</f>
        <v>137</v>
      </c>
      <c r="F51" s="17">
        <f>SUBTOTAL(109,F6:F50)</f>
        <v>4</v>
      </c>
      <c r="G51" s="17">
        <f>SUBTOTAL(109,G6:G50)</f>
        <v>44</v>
      </c>
      <c r="H51" s="17">
        <f>SUBTOTAL(109,H6:H50)</f>
        <v>33</v>
      </c>
      <c r="I51" s="17">
        <f>SUBTOTAL(109,I6:I50)</f>
        <v>288</v>
      </c>
    </row>
  </sheetData>
  <printOptions horizontalCentered="1"/>
  <pageMargins left="0.25" right="0.25" top="0.75" bottom="0.75" header="0.3" footer="0.3"/>
  <pageSetup scale="54" fitToHeight="999" orientation="landscape" horizontalDpi="1200" verticalDpi="1200" r:id="rId1"/>
  <headerFooter>
    <oddHeader xml:space="preserve">&amp;Rmemo-exec-wav-apr19item01
Attachment 2
Page &amp;P of &amp; 2  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0"/>
  <sheetViews>
    <sheetView workbookViewId="0"/>
  </sheetViews>
  <sheetFormatPr defaultRowHeight="15" x14ac:dyDescent="0.25"/>
  <cols>
    <col min="1" max="1" width="54.42578125" bestFit="1" customWidth="1"/>
    <col min="2" max="2" width="36.7109375" customWidth="1"/>
  </cols>
  <sheetData>
    <row r="1" spans="1:2" ht="30.75" customHeight="1" x14ac:dyDescent="0.25">
      <c r="A1" s="2" t="s">
        <v>87</v>
      </c>
    </row>
    <row r="2" spans="1:2" ht="30.75" customHeight="1" x14ac:dyDescent="0.25">
      <c r="A2" s="23" t="s">
        <v>99</v>
      </c>
    </row>
    <row r="3" spans="1:2" ht="30.75" customHeight="1" x14ac:dyDescent="0.25">
      <c r="A3" s="23" t="s">
        <v>13</v>
      </c>
    </row>
    <row r="4" spans="1:2" ht="30.75" customHeight="1" x14ac:dyDescent="0.25">
      <c r="A4" s="23" t="s">
        <v>100</v>
      </c>
    </row>
    <row r="5" spans="1:2" ht="27" customHeight="1" x14ac:dyDescent="0.25">
      <c r="A5" s="6" t="s">
        <v>85</v>
      </c>
      <c r="B5" s="22" t="s">
        <v>5</v>
      </c>
    </row>
    <row r="6" spans="1:2" ht="27" customHeight="1" x14ac:dyDescent="0.25">
      <c r="A6" s="19" t="s">
        <v>6</v>
      </c>
      <c r="B6" s="20">
        <f>SUM('Summary of Actions'!I6)</f>
        <v>2</v>
      </c>
    </row>
    <row r="7" spans="1:2" ht="27" customHeight="1" x14ac:dyDescent="0.25">
      <c r="A7" s="19" t="s">
        <v>9</v>
      </c>
      <c r="B7" s="20">
        <f>Table1[[#This Row],[Total ]]+'Summary of Actions'!I8</f>
        <v>17</v>
      </c>
    </row>
    <row r="8" spans="1:2" ht="27" customHeight="1" x14ac:dyDescent="0.25">
      <c r="A8" s="19" t="s">
        <v>80</v>
      </c>
      <c r="B8" s="20">
        <f>SUM('Summary of Actions'!I9:I9)</f>
        <v>1</v>
      </c>
    </row>
    <row r="9" spans="1:2" ht="27" customHeight="1" x14ac:dyDescent="0.25">
      <c r="A9" s="19" t="s">
        <v>15</v>
      </c>
      <c r="B9" s="20">
        <f>SUM('Summary of Actions'!I10:I13)</f>
        <v>9</v>
      </c>
    </row>
    <row r="10" spans="1:2" ht="27" customHeight="1" x14ac:dyDescent="0.25">
      <c r="A10" s="19" t="s">
        <v>22</v>
      </c>
      <c r="B10" s="20">
        <f>SUM('Summary of Actions'!I14)</f>
        <v>4</v>
      </c>
    </row>
    <row r="11" spans="1:2" ht="27" customHeight="1" x14ac:dyDescent="0.25">
      <c r="A11" s="19" t="s">
        <v>25</v>
      </c>
      <c r="B11" s="20">
        <f>SUM('Summary of Actions'!I15)</f>
        <v>14</v>
      </c>
    </row>
    <row r="12" spans="1:2" ht="27" customHeight="1" x14ac:dyDescent="0.25">
      <c r="A12" s="19" t="s">
        <v>28</v>
      </c>
      <c r="B12" s="20">
        <f>SUM('Summary of Actions'!I16:I18)</f>
        <v>7</v>
      </c>
    </row>
    <row r="13" spans="1:2" ht="27" customHeight="1" x14ac:dyDescent="0.25">
      <c r="A13" s="19" t="s">
        <v>35</v>
      </c>
      <c r="B13" s="20">
        <f>'Summary of Actions'!I19+'Summary of Actions'!I20+'Summary of Actions'!I21+'Summary of Actions'!I22</f>
        <v>5</v>
      </c>
    </row>
    <row r="14" spans="1:2" ht="27" customHeight="1" x14ac:dyDescent="0.25">
      <c r="A14" s="19" t="s">
        <v>36</v>
      </c>
      <c r="B14" s="20">
        <f>SUM('Summary of Actions'!I23)</f>
        <v>1</v>
      </c>
    </row>
    <row r="15" spans="1:2" ht="27" customHeight="1" x14ac:dyDescent="0.25">
      <c r="A15" s="19" t="s">
        <v>38</v>
      </c>
      <c r="B15" s="20">
        <f>'Summary of Actions'!I24+'Summary of Actions'!I25</f>
        <v>4</v>
      </c>
    </row>
    <row r="16" spans="1:2" ht="27" customHeight="1" x14ac:dyDescent="0.25">
      <c r="A16" s="38" t="s">
        <v>114</v>
      </c>
      <c r="B16" s="39">
        <f>'Summary of Actions'!I26</f>
        <v>1</v>
      </c>
    </row>
    <row r="17" spans="1:2" ht="27" customHeight="1" x14ac:dyDescent="0.25">
      <c r="A17" s="19" t="s">
        <v>41</v>
      </c>
      <c r="B17" s="20">
        <f>'Summary of Actions'!I27+'Summary of Actions'!I28</f>
        <v>13</v>
      </c>
    </row>
    <row r="18" spans="1:2" ht="27" customHeight="1" x14ac:dyDescent="0.25">
      <c r="A18" s="38" t="s">
        <v>118</v>
      </c>
      <c r="B18" s="39">
        <f>'Summary of Actions'!I29</f>
        <v>2</v>
      </c>
    </row>
    <row r="19" spans="1:2" ht="27" customHeight="1" x14ac:dyDescent="0.25">
      <c r="A19" s="19" t="s">
        <v>45</v>
      </c>
      <c r="B19" s="20">
        <f>'Summary of Actions'!I30</f>
        <v>22</v>
      </c>
    </row>
    <row r="20" spans="1:2" ht="27" customHeight="1" x14ac:dyDescent="0.25">
      <c r="A20" s="19" t="s">
        <v>48</v>
      </c>
      <c r="B20" s="20">
        <f>'Summary of Actions'!I31+'Summary of Actions'!I32+'Summary of Actions'!I33+'Summary of Actions'!I34+'Summary of Actions'!I35</f>
        <v>31</v>
      </c>
    </row>
    <row r="21" spans="1:2" ht="27" customHeight="1" x14ac:dyDescent="0.25">
      <c r="A21" s="19" t="s">
        <v>56</v>
      </c>
      <c r="B21" s="20">
        <f>'Summary of Actions'!I36+'Summary of Actions'!I37+'Summary of Actions'!I38</f>
        <v>51</v>
      </c>
    </row>
    <row r="22" spans="1:2" ht="27" customHeight="1" x14ac:dyDescent="0.25">
      <c r="A22" s="19" t="s">
        <v>61</v>
      </c>
      <c r="B22" s="20">
        <f>'Summary of Actions'!I39+'Summary of Actions'!I40+'Summary of Actions'!I41+'Summary of Actions'!I42+'Summary of Actions'!I43+'Summary of Actions'!I44</f>
        <v>81</v>
      </c>
    </row>
    <row r="23" spans="1:2" ht="27" customHeight="1" x14ac:dyDescent="0.25">
      <c r="A23" s="19" t="s">
        <v>72</v>
      </c>
      <c r="B23" s="20">
        <f>'Summary of Actions'!I45+'Summary of Actions'!I46</f>
        <v>5</v>
      </c>
    </row>
    <row r="24" spans="1:2" ht="27" customHeight="1" x14ac:dyDescent="0.25">
      <c r="A24" s="19" t="s">
        <v>75</v>
      </c>
      <c r="B24" s="20">
        <v>16</v>
      </c>
    </row>
    <row r="25" spans="1:2" ht="27" customHeight="1" x14ac:dyDescent="0.25">
      <c r="A25" s="19" t="s">
        <v>109</v>
      </c>
      <c r="B25" s="20">
        <f>'Summary of Actions'!I50</f>
        <v>1</v>
      </c>
    </row>
    <row r="26" spans="1:2" ht="27" customHeight="1" x14ac:dyDescent="0.25">
      <c r="A26" s="24" t="s">
        <v>86</v>
      </c>
      <c r="B26" s="21">
        <f>SUM(B6:B25)</f>
        <v>287</v>
      </c>
    </row>
    <row r="30" spans="1:2" x14ac:dyDescent="0.25">
      <c r="B30" s="40"/>
    </row>
  </sheetData>
  <printOptions horizontalCentered="1"/>
  <pageMargins left="0.7" right="0.7" top="0.75" bottom="0.75" header="0.3" footer="0.3"/>
  <pageSetup scale="9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 of Actions</vt:lpstr>
      <vt:lpstr>Summary of Actions Totals</vt:lpstr>
      <vt:lpstr>'Summary of Actions'!Print_Area</vt:lpstr>
      <vt:lpstr>'Summary of Actions Totals'!Print_Area</vt:lpstr>
      <vt:lpstr>'Summary of Actions'!Print_Titles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Report of Waiver Activity for 2018 - Waivers (CA Dept of Education)</dc:title>
  <dc:subject>Supporting data for action of waivers by the State Board of Education.</dc:subject>
  <cp:keywords/>
  <cp:lastModifiedBy>Malia Gonsalves</cp:lastModifiedBy>
  <cp:lastPrinted>2019-04-04T18:26:42Z</cp:lastPrinted>
  <dcterms:created xsi:type="dcterms:W3CDTF">2017-11-21T16:10:17Z</dcterms:created>
  <dcterms:modified xsi:type="dcterms:W3CDTF">2021-02-06T00:34:41Z</dcterms:modified>
</cp:coreProperties>
</file>