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ewing\AppData\Local\Adobe\Contribute 6.5\en_US\Sites\Site1\sp\eo\is\documents\"/>
    </mc:Choice>
  </mc:AlternateContent>
  <workbookProtection workbookAlgorithmName="SHA-512" workbookHashValue="Pwr/y9vW/Kcqizce8Ca8dku4+73tUxUGObRGu7pF7ibnK0wuOkmACoOi7FMXiYJSyEwqW/g2WnqJ5SjYFWddfg==" workbookSaltValue="21e+0Bu0pwkkzJWyVhH4tg==" workbookSpinCount="100000" lockStructure="1"/>
  <bookViews>
    <workbookView xWindow="6510" yWindow="0" windowWidth="25200" windowHeight="11985"/>
  </bookViews>
  <sheets>
    <sheet name="District" sheetId="1" r:id="rId1"/>
    <sheet name="COE" sheetId="3" r:id="rId2"/>
    <sheet name="Charter" sheetId="4" r:id="rId3"/>
  </sheets>
  <definedNames>
    <definedName name="_xlnm.Print_Area" localSheetId="0">District!$A$1:$D$41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9" i="3" l="1"/>
  <c r="D20" i="4"/>
  <c r="D15" i="4"/>
  <c r="D14" i="3"/>
  <c r="D14" i="1"/>
  <c r="D21" i="1" s="1"/>
  <c r="D20" i="1"/>
  <c r="D26" i="1"/>
  <c r="D32" i="1"/>
  <c r="D36" i="1" s="1"/>
  <c r="D24" i="4" l="1"/>
  <c r="D23" i="3"/>
  <c r="D21" i="4"/>
  <c r="D20" i="3"/>
  <c r="D33" i="1"/>
  <c r="D34" i="1" s="1"/>
  <c r="D22" i="4" l="1"/>
  <c r="D23" i="4"/>
  <c r="D25" i="4" s="1"/>
  <c r="D22" i="3"/>
  <c r="D24" i="3" s="1"/>
  <c r="D21" i="3"/>
  <c r="D35" i="1"/>
  <c r="D37" i="1" s="1"/>
</calcChain>
</file>

<file path=xl/sharedStrings.xml><?xml version="1.0" encoding="utf-8"?>
<sst xmlns="http://schemas.openxmlformats.org/spreadsheetml/2006/main" count="232" uniqueCount="104">
  <si>
    <t xml:space="preserve">Comparative Ratio Calculation </t>
  </si>
  <si>
    <t>A.1</t>
  </si>
  <si>
    <t>A.1.a</t>
  </si>
  <si>
    <t>A.1.b</t>
  </si>
  <si>
    <t>A.1.c</t>
  </si>
  <si>
    <t>A.1.d</t>
  </si>
  <si>
    <t>A.2</t>
  </si>
  <si>
    <t>A.2.a</t>
  </si>
  <si>
    <t>A.2.b</t>
  </si>
  <si>
    <t>A.2.c</t>
  </si>
  <si>
    <t>A.2.d</t>
  </si>
  <si>
    <t>A.2.e</t>
  </si>
  <si>
    <t>A.3</t>
  </si>
  <si>
    <t>SECTION</t>
  </si>
  <si>
    <t>INSTRUCTIONS</t>
  </si>
  <si>
    <t>RESULT</t>
  </si>
  <si>
    <t xml:space="preserve">Less: Full-time special day class ADA </t>
  </si>
  <si>
    <t xml:space="preserve">Less: Necessary Small School ADA </t>
  </si>
  <si>
    <t xml:space="preserve">Full-time equivalent (FTE) certificated employees providing direct instruction to pupils included in A.1 </t>
  </si>
  <si>
    <t xml:space="preserve">Less: FTE certificated employees who provide instruction to full-time special day class pupils </t>
  </si>
  <si>
    <t xml:space="preserve">Less: FTE certificated employees who provide instruction in Necessary Small Schools </t>
  </si>
  <si>
    <t xml:space="preserve">Less: FTE certificated employees whose services supplement direct instruction or who perform administrative 
duties </t>
  </si>
  <si>
    <r>
      <t xml:space="preserve">Comparative ratio </t>
    </r>
    <r>
      <rPr>
        <sz val="12"/>
        <color indexed="8"/>
        <rFont val="Arial"/>
        <family val="2"/>
      </rPr>
      <t xml:space="preserve">(net comparative ADA divided by net FTE certificated employees, or the ratio negotiated in a collective bargaining agreement) </t>
    </r>
  </si>
  <si>
    <t>B.1</t>
  </si>
  <si>
    <t>B.1.a</t>
  </si>
  <si>
    <t>B.1.b</t>
  </si>
  <si>
    <t>B.1.c</t>
  </si>
  <si>
    <t>B.1.d</t>
  </si>
  <si>
    <t>B.2</t>
  </si>
  <si>
    <t>B.2.a</t>
  </si>
  <si>
    <t>B.2.b</t>
  </si>
  <si>
    <t>B.2.c</t>
  </si>
  <si>
    <t>B.2.d</t>
  </si>
  <si>
    <t>B.2.e</t>
  </si>
  <si>
    <t>B.3</t>
  </si>
  <si>
    <t>Total FTE certificated employees providing instruction to full-time independent study pupils in B.1</t>
  </si>
  <si>
    <t>Less: FTE certificated employees who provide independent study instruction to pupils over the age of 18  in B.1.a</t>
  </si>
  <si>
    <t>Less: FTE certificated employees who provide independent study instruction to special day class pupils  in B.1.b</t>
  </si>
  <si>
    <t>Less: FTE certificated employees who provide independent study instruction in Necessary Small Schools in B.1.c</t>
  </si>
  <si>
    <r>
      <t>Independent study ratio</t>
    </r>
    <r>
      <rPr>
        <sz val="12"/>
        <color indexed="8"/>
        <rFont val="Arial"/>
        <family val="2"/>
      </rPr>
      <t xml:space="preserve"> (net independent study ADA divided by net FTE certificated employees providing instruction to independent study pupils) </t>
    </r>
  </si>
  <si>
    <t>Excess ADA Calculation</t>
  </si>
  <si>
    <t>C.1</t>
  </si>
  <si>
    <t>C.2</t>
  </si>
  <si>
    <t>C.3</t>
  </si>
  <si>
    <t xml:space="preserve">If A.3 is equal to or greater than B.3, include all CBIS ADA in ADA reported at P-2 and Annual </t>
  </si>
  <si>
    <t>If A.3 is less than B.3, subtract the independent study ratio from the comparative ratio to determine the excess ADA per FTE (if A.3 &lt; B.3, then = B.3 - A.3)</t>
  </si>
  <si>
    <t xml:space="preserve">Net FTE certificated employees providing instruction to net independent study pupils </t>
  </si>
  <si>
    <r>
      <t>Excess CBIS ADA</t>
    </r>
    <r>
      <rPr>
        <sz val="12"/>
        <color indexed="8"/>
        <rFont val="Arial"/>
        <family val="2"/>
      </rPr>
      <t xml:space="preserve"> (excess ADA per FTE in C.2 multiplied by the net FTE certificated employees providing instruction to net independent study pupils in Step 2) </t>
    </r>
  </si>
  <si>
    <t>Reporting Requirements</t>
  </si>
  <si>
    <t>D.1</t>
  </si>
  <si>
    <t>Subtract excess CBIS ADA from ADA to be reported on Line A-1 of the school district P-2 and Annual attendance data submission from any applicable school district PADC entry screen.  Report excess ADA by grade span on Line B-4 of the P-2 and Annual Attendance School District entry screen.  Excess ADA should be distributed proportionately to each grade span based on total ADA reported in each grade span.  Note: excess ADA is referred to as "Course Based Independent Study ADA not eligible for general funding" in the PADC Software.</t>
  </si>
  <si>
    <t>California Department of Education</t>
  </si>
  <si>
    <t>School Fiscal Services Division</t>
  </si>
  <si>
    <t>Note: Refer to instructions for more detail (link below). For Steps 1 and 2 enter positive numbers only.</t>
  </si>
  <si>
    <t>http://www.cde.ca.gov/sp/eo/is/cbisratiocalcinstr1718.asp</t>
  </si>
  <si>
    <t>N/A</t>
  </si>
  <si>
    <t>C.2 Continued</t>
  </si>
  <si>
    <t>March 2018</t>
  </si>
  <si>
    <t>Total ADA for full-time independent study included in ADA to be reported in the County Office of Education's (COE) P-2 Attendance data submission from any COE Principal Apportionment Data Collection (PADC) Software entry screen</t>
  </si>
  <si>
    <t>If A.1 is equal to or greater than B.3, include all CBIS ADA in ADA reported at P-2 and Annual</t>
  </si>
  <si>
    <t>If A.1 is less than B.3, subtract the independent study ratio from the comparative ratio to determine the excess ADA per FTE (if A.1 &lt; B.3, = B.3 - A.1)</t>
  </si>
  <si>
    <t>Subtract excess CBIS ADA from ADA reported by pupil type on the COE P-2 and Annual attendance data submission from any applicable COE PADC entry screen. Report excess ADA by grade span on Line B-6 of the P-2 and Annual Attendance COE entry screen or Line B-4 of the Attendance District Funded County Programs entry screens. Excess ADA should be distributed proportionately to each grade span based on total ADA reported in each grade span.  Note: excess ADA is referred to as "Course Based Independent Study ADA not eligible for general funding" in the PADC Software.</t>
  </si>
  <si>
    <t xml:space="preserve">Total independent study ADA to be reported in the charter school's P-2 attendance data submission from any applicable Principal Apportionment Data Collection (PADC) Software entry screen </t>
  </si>
  <si>
    <t xml:space="preserve">Less: Full-time traditional independent study ADA </t>
  </si>
  <si>
    <t>Total FTE certificated employees providing instruction to independent study pupils in B.1</t>
  </si>
  <si>
    <t xml:space="preserve">Less: FTE certificated employees whose services supplement direct instruction or who perform administrative 
duties. An "FTE" means an employee who is required to work a minimum 6-hour day and 175 days per fiscal 
year. </t>
  </si>
  <si>
    <t>Less: FTE certificated employees who provide independent study instruction to full-time special day class pupils in B.1.a</t>
  </si>
  <si>
    <t>Less: FTE certificated employees who provide full-time traditional independent study ADA in B.1.b</t>
  </si>
  <si>
    <t>RATIO</t>
  </si>
  <si>
    <t>Total ADA to be reported on lines A-1 and A-5 of the school district’s P-2 attendance data submission from any applicable school district Principal Apportionment Data Collection (PADC) Software entry screen.</t>
  </si>
  <si>
    <t>Less: Full-time independent study ADA (includes both course based independent study (CBIS) and traditional independent study)</t>
  </si>
  <si>
    <r>
      <t xml:space="preserve">Net comparative ADA </t>
    </r>
    <r>
      <rPr>
        <sz val="12"/>
        <color indexed="8"/>
        <rFont val="Arial"/>
        <family val="2"/>
      </rPr>
      <t>(= A.1 - A.1.a - A.1.b - A.1.c)</t>
    </r>
  </si>
  <si>
    <r>
      <t xml:space="preserve">Net FTE certificated employees </t>
    </r>
    <r>
      <rPr>
        <sz val="12"/>
        <color indexed="8"/>
        <rFont val="Arial"/>
        <family val="2"/>
      </rPr>
      <t>(= A.2 - A.2.a - A.2.b - A.2.c - A.2.d)</t>
    </r>
  </si>
  <si>
    <t>Independent Study Ratio Calculation</t>
  </si>
  <si>
    <t>Total ADA for full-time CBIS included in A.1.a</t>
  </si>
  <si>
    <t xml:space="preserve">Less: Full-time CBIS ADA generated by pupils over the age of 18 </t>
  </si>
  <si>
    <t xml:space="preserve">Less: Full-time CBIS ADA generated by special education pupils enrolled in special day classes on a full-time basis </t>
  </si>
  <si>
    <t xml:space="preserve">Less: Full-time CBIS ADA generated by pupils in Necessary Small Schools </t>
  </si>
  <si>
    <r>
      <t xml:space="preserve">Net independent study ADA </t>
    </r>
    <r>
      <rPr>
        <sz val="12"/>
        <color indexed="8"/>
        <rFont val="Arial"/>
        <family val="2"/>
      </rPr>
      <t>(= B.1 - B.1.a - B.1.b - B.1.c)</t>
    </r>
  </si>
  <si>
    <r>
      <t>Net FTE certificated employees providing instruction to net independent study pupils</t>
    </r>
    <r>
      <rPr>
        <sz val="12"/>
        <color indexed="8"/>
        <rFont val="Arial"/>
        <family val="2"/>
      </rPr>
      <t xml:space="preserve"> (= B.2 - B.2.a - B.2.b - B.2.c - B.2.d)</t>
    </r>
  </si>
  <si>
    <t xml:space="preserve">Less: Full-time course based independent study (CBIS) ADA generated by pupils over the age of 18 </t>
  </si>
  <si>
    <r>
      <t xml:space="preserve">Net independent study ADA </t>
    </r>
    <r>
      <rPr>
        <sz val="12"/>
        <color theme="1"/>
        <rFont val="Arial"/>
        <family val="2"/>
      </rPr>
      <t>(= B.1 - B.1.a - B.1.b)</t>
    </r>
  </si>
  <si>
    <t>Less: FTE certificated employees who provide independent study instruction to pupils over the age of 18 in B.1.a</t>
  </si>
  <si>
    <t>Less: FTE certificated employees who provide independent study instruction to special day class pupils in B.1.b</t>
  </si>
  <si>
    <r>
      <t>Net FTE certificated employees providing instruction to net independent study pupils</t>
    </r>
    <r>
      <rPr>
        <sz val="12"/>
        <color theme="1"/>
        <rFont val="Arial"/>
        <family val="2"/>
      </rPr>
      <t xml:space="preserve"> (= B.2 - B.2.a - B.2.b - B.2.c)</t>
    </r>
  </si>
  <si>
    <r>
      <t xml:space="preserve">Independent study ratio </t>
    </r>
    <r>
      <rPr>
        <sz val="12"/>
        <color theme="1"/>
        <rFont val="Arial"/>
        <family val="2"/>
      </rPr>
      <t>(net independent study ADA divided by net FTE certificated employees providing instruction to independent study pupils)</t>
    </r>
    <r>
      <rPr>
        <b/>
        <sz val="12"/>
        <color theme="1"/>
        <rFont val="Arial"/>
        <family val="2"/>
      </rPr>
      <t xml:space="preserve"> </t>
    </r>
  </si>
  <si>
    <t>Net independent study ADA (= B.1 - B.1.a - B.1.b)</t>
  </si>
  <si>
    <t xml:space="preserve">Independent study ratio (net independent study ADA divided by net FTE certificated employees providing instruction to independent study pupils) </t>
  </si>
  <si>
    <t>Obtain the prior year comparative ratio (net comparative ADA divided by net FTE certificated employees) for all other educational programs of the high school or unified school district with the largest ADA of pupils in that county, or the ratio negotiated in a collective bargaining agreement.</t>
  </si>
  <si>
    <t>Obtain the prior year comparative ratio (net comparative ADA divided by net FTE certificated employees) for all other educational programs of the high school or unified school district with the largest ADA of pupils in that county, or use a ratio of 25.0:1.0, or the ratio negotiated in a collective bargaining agreement.</t>
  </si>
  <si>
    <t xml:space="preserve">Less: Course based independent study (CBIS) ADA generated by special education pupils enrolled in special day classes on a full-time basis </t>
  </si>
  <si>
    <t xml:space="preserve">Net FTE certificated employees providing instruction to net independent study pupils (= B.2 - B.2.a - B.2.b - B.2.c) </t>
  </si>
  <si>
    <t>Subtract excess CBIS ADA from ADA reported on Line A-1 of the charter school P-2 and Annual attendance data submission from any applicable charter school entry screen. Report excess ADA by grade span on Line B-4 of the P-2 and Annual Charter School Attendance entry screen or Line C-4 of the P-2 and Annual All Charter District Attendance entry screen. Excess ADA should be distributed proportionately to each grade span based on total ADA reported in each grade span.  Note: excess ADA is referred to as "Course Based Independent Study ADA not eligible for funding" in the PADC Software.</t>
  </si>
  <si>
    <t>LEGEND: ADA = Average Daily Attendance, FTE = Full-Time Equivalent</t>
  </si>
  <si>
    <r>
      <rPr>
        <b/>
        <sz val="12"/>
        <color theme="1"/>
        <rFont val="Arial"/>
        <family val="2"/>
      </rPr>
      <t>Step 1</t>
    </r>
    <r>
      <rPr>
        <sz val="12"/>
        <color theme="1"/>
        <rFont val="Arial"/>
        <family val="2"/>
      </rPr>
      <t xml:space="preserve"> - Comparative Ratio Calculation (Section A): Determine the Comparative Ratio of Pupils' ADA to FTE Certificated Employees 
</t>
    </r>
  </si>
  <si>
    <r>
      <rPr>
        <b/>
        <sz val="12"/>
        <color theme="1"/>
        <rFont val="Arial"/>
        <family val="2"/>
      </rPr>
      <t>Step 2</t>
    </r>
    <r>
      <rPr>
        <sz val="12"/>
        <color theme="1"/>
        <rFont val="Arial"/>
        <family val="2"/>
      </rPr>
      <t xml:space="preserve"> - Independent Study Ratio Calculation (Section B): Determine the Ratio of Independent Study Pupils’ ADA to Independent Study FTE Certificated Employees </t>
    </r>
  </si>
  <si>
    <r>
      <rPr>
        <b/>
        <sz val="12"/>
        <color theme="1"/>
        <rFont val="Arial"/>
        <family val="2"/>
      </rPr>
      <t>Step 3</t>
    </r>
    <r>
      <rPr>
        <sz val="12"/>
        <color theme="1"/>
        <rFont val="Arial"/>
        <family val="2"/>
      </rPr>
      <t xml:space="preserve"> - Excess ADA Calculation (Section C): Determine Excess ADA </t>
    </r>
  </si>
  <si>
    <r>
      <rPr>
        <b/>
        <sz val="12"/>
        <color theme="1"/>
        <rFont val="Arial"/>
        <family val="2"/>
      </rPr>
      <t>Step 4</t>
    </r>
    <r>
      <rPr>
        <sz val="12"/>
        <color theme="1"/>
        <rFont val="Arial"/>
        <family val="2"/>
      </rPr>
      <t xml:space="preserve"> - Reporting Requirements (Section D): Report Excess ADA by Grade Span</t>
    </r>
  </si>
  <si>
    <r>
      <rPr>
        <b/>
        <sz val="12"/>
        <color theme="1"/>
        <rFont val="Arial"/>
        <family val="2"/>
      </rPr>
      <t xml:space="preserve">Step 1 </t>
    </r>
    <r>
      <rPr>
        <sz val="12"/>
        <color theme="1"/>
        <rFont val="Arial"/>
        <family val="2"/>
      </rPr>
      <t xml:space="preserve">- Comparative Ratio Calculation (Section A): Determine the Comparative Ratio of Pupils' ADA to FTE Certificated Employees 
</t>
    </r>
  </si>
  <si>
    <t>(All non-classroom based pupils are accounted for through independent study.)</t>
  </si>
  <si>
    <t>FY 2017-18 Course Based Independent Study Ratio Calculations for Charter Schools Example</t>
  </si>
  <si>
    <t>FY 2017-18 Course Based Independent Study Ratio Calculations for School Districts Example</t>
  </si>
  <si>
    <t>Less: FTE certificated employees who provide full-time independent study instruction</t>
  </si>
  <si>
    <t>FY 2017-18 Course Based Independent Study Ratio Calculations for County Offices of Education Example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</si>
</sst>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_);[Red]\(#,##0.0\)"/>
  </numFmts>
  <fonts count="16" x14ac:knownFonts="1">
    <font>
      <sz val="11"/>
      <color theme="1"/>
      <name val="Calibri"/>
      <family val="2"/>
      <scheme val="minor"/>
    </font>
    <font>
      <sz val="11"/>
      <color theme="1"/>
      <name val="Arial"/>
      <family val="2"/>
    </font>
    <font>
      <sz val="12"/>
      <color theme="1"/>
      <name val="Arial"/>
      <family val="2"/>
    </font>
    <font>
      <b/>
      <sz val="12"/>
      <color theme="1"/>
      <name val="Arial"/>
      <family val="2"/>
    </font>
    <font>
      <sz val="12"/>
      <color indexed="8"/>
      <name val="Arial"/>
      <family val="2"/>
    </font>
    <font>
      <b/>
      <i/>
      <sz val="12"/>
      <color theme="1"/>
      <name val="Arial"/>
      <family val="2"/>
    </font>
    <font>
      <b/>
      <sz val="16"/>
      <color theme="1"/>
      <name val="Arial"/>
      <family val="2"/>
    </font>
    <font>
      <sz val="12"/>
      <name val="Arial"/>
      <family val="2"/>
    </font>
    <font>
      <b/>
      <sz val="18"/>
      <color theme="3"/>
      <name val="Arial"/>
      <family val="2"/>
    </font>
    <font>
      <sz val="12"/>
      <color theme="1"/>
      <name val="Calibri"/>
      <family val="2"/>
      <scheme val="minor"/>
    </font>
    <font>
      <b/>
      <sz val="18"/>
      <name val="Arial"/>
      <family val="2"/>
    </font>
    <font>
      <sz val="11"/>
      <name val="Calibri"/>
      <family val="2"/>
      <scheme val="minor"/>
    </font>
    <font>
      <b/>
      <sz val="16"/>
      <name val="Arial"/>
      <family val="2"/>
    </font>
    <font>
      <i/>
      <sz val="12"/>
      <color theme="1"/>
      <name val="Arial"/>
      <family val="2"/>
    </font>
    <font>
      <u/>
      <sz val="11"/>
      <color theme="10"/>
      <name val="Calibri"/>
      <family val="2"/>
      <scheme val="minor"/>
    </font>
    <font>
      <u/>
      <sz val="12"/>
      <color theme="10"/>
      <name val="Arial"/>
      <family val="2"/>
    </font>
  </fonts>
  <fills count="3">
    <fill>
      <patternFill patternType="none"/>
    </fill>
    <fill>
      <patternFill patternType="gray125"/>
    </fill>
    <fill>
      <patternFill patternType="solid">
        <fgColor theme="0"/>
        <bgColor indexed="64"/>
      </patternFill>
    </fill>
  </fills>
  <borders count="11">
    <border>
      <left/>
      <right/>
      <top/>
      <bottom/>
      <diagonal/>
    </border>
    <border>
      <left/>
      <right/>
      <top/>
      <bottom style="thick">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s>
  <cellStyleXfs count="3">
    <xf numFmtId="0" fontId="0" fillId="0" borderId="0"/>
    <xf numFmtId="0" fontId="8" fillId="0" borderId="1" applyNumberFormat="0" applyFill="0" applyAlignment="0" applyProtection="0"/>
    <xf numFmtId="0" fontId="14" fillId="0" borderId="0" applyNumberFormat="0" applyFill="0" applyBorder="0" applyAlignment="0" applyProtection="0"/>
  </cellStyleXfs>
  <cellXfs count="46">
    <xf numFmtId="0" fontId="0" fillId="0" borderId="0" xfId="0"/>
    <xf numFmtId="0" fontId="0" fillId="0" borderId="0" xfId="0" applyAlignment="1">
      <alignment wrapText="1"/>
    </xf>
    <xf numFmtId="0" fontId="2" fillId="0" borderId="2" xfId="0" applyFont="1" applyBorder="1" applyAlignment="1" applyProtection="1">
      <alignment wrapText="1"/>
    </xf>
    <xf numFmtId="0" fontId="3" fillId="0" borderId="2" xfId="0" applyFont="1" applyBorder="1" applyAlignment="1" applyProtection="1">
      <alignment wrapText="1"/>
    </xf>
    <xf numFmtId="0" fontId="1" fillId="0" borderId="0" xfId="0" applyFont="1" applyProtection="1"/>
    <xf numFmtId="0" fontId="2" fillId="2" borderId="2" xfId="0" applyFont="1" applyFill="1" applyBorder="1" applyAlignment="1">
      <alignment horizontal="center" wrapText="1"/>
    </xf>
    <xf numFmtId="0" fontId="7" fillId="2" borderId="2" xfId="0" applyFont="1" applyFill="1" applyBorder="1" applyAlignment="1">
      <alignment horizontal="center" wrapText="1"/>
    </xf>
    <xf numFmtId="0" fontId="7" fillId="2" borderId="5" xfId="0" applyFont="1" applyFill="1" applyBorder="1" applyAlignment="1">
      <alignment horizontal="center" wrapText="1"/>
    </xf>
    <xf numFmtId="0" fontId="9" fillId="0" borderId="0" xfId="0" applyFont="1"/>
    <xf numFmtId="0" fontId="2" fillId="0" borderId="0" xfId="0" applyFont="1"/>
    <xf numFmtId="0" fontId="11" fillId="0" borderId="0" xfId="0" applyFont="1"/>
    <xf numFmtId="0" fontId="10" fillId="0" borderId="1" xfId="1" applyFont="1"/>
    <xf numFmtId="0" fontId="10" fillId="2" borderId="0" xfId="1" applyFont="1" applyFill="1" applyBorder="1" applyAlignment="1">
      <alignment horizontal="centerContinuous" wrapText="1"/>
    </xf>
    <xf numFmtId="0" fontId="0" fillId="2" borderId="0" xfId="0" applyFill="1"/>
    <xf numFmtId="0" fontId="5" fillId="2" borderId="0" xfId="0" applyFont="1" applyFill="1" applyAlignment="1" applyProtection="1">
      <alignment horizontal="left"/>
    </xf>
    <xf numFmtId="0" fontId="6" fillId="2" borderId="0" xfId="0" applyFont="1" applyFill="1" applyAlignment="1" applyProtection="1">
      <alignment horizontal="centerContinuous"/>
    </xf>
    <xf numFmtId="0" fontId="1" fillId="2" borderId="0" xfId="0" applyFont="1" applyFill="1" applyProtection="1"/>
    <xf numFmtId="0" fontId="13" fillId="2" borderId="0" xfId="0" applyFont="1" applyFill="1"/>
    <xf numFmtId="0" fontId="2" fillId="2" borderId="0" xfId="0" applyFont="1" applyFill="1"/>
    <xf numFmtId="0" fontId="2" fillId="2" borderId="0" xfId="0" applyFont="1" applyFill="1" applyProtection="1"/>
    <xf numFmtId="49" fontId="2" fillId="2" borderId="0" xfId="0" applyNumberFormat="1" applyFont="1" applyFill="1" applyProtection="1"/>
    <xf numFmtId="0" fontId="10" fillId="0" borderId="0" xfId="1" applyFont="1" applyBorder="1" applyAlignment="1">
      <alignment horizontal="centerContinuous"/>
    </xf>
    <xf numFmtId="0" fontId="10" fillId="0" borderId="0" xfId="1" applyFont="1" applyBorder="1"/>
    <xf numFmtId="0" fontId="2" fillId="0" borderId="2" xfId="0" applyFont="1" applyBorder="1" applyAlignment="1" applyProtection="1">
      <alignment horizontal="left" wrapText="1"/>
    </xf>
    <xf numFmtId="0" fontId="2" fillId="2" borderId="0" xfId="0" applyFont="1" applyFill="1" applyAlignment="1">
      <alignment horizontal="left" vertical="top"/>
    </xf>
    <xf numFmtId="0" fontId="2" fillId="2" borderId="0" xfId="0" applyFont="1" applyFill="1" applyAlignment="1">
      <alignment horizontal="centerContinuous" vertical="justify"/>
    </xf>
    <xf numFmtId="0" fontId="2" fillId="0" borderId="0" xfId="0" applyFont="1" applyAlignment="1">
      <alignment vertical="top"/>
    </xf>
    <xf numFmtId="0" fontId="2" fillId="2" borderId="0" xfId="0" applyFont="1" applyFill="1" applyAlignment="1"/>
    <xf numFmtId="0" fontId="2" fillId="2" borderId="0" xfId="0" applyFont="1" applyFill="1" applyAlignment="1">
      <alignment horizontal="left" indent="7"/>
    </xf>
    <xf numFmtId="0" fontId="15" fillId="2" borderId="0" xfId="2" applyFont="1" applyFill="1"/>
    <xf numFmtId="0" fontId="12" fillId="2" borderId="0" xfId="1" applyFont="1" applyFill="1" applyBorder="1" applyAlignment="1">
      <alignment horizontal="left"/>
    </xf>
    <xf numFmtId="0" fontId="3" fillId="0" borderId="8" xfId="0" applyFont="1" applyBorder="1" applyAlignment="1">
      <alignment horizontal="center" wrapText="1"/>
    </xf>
    <xf numFmtId="0" fontId="3" fillId="0" borderId="4" xfId="0" applyFont="1" applyBorder="1" applyAlignment="1">
      <alignment horizontal="center" wrapText="1"/>
    </xf>
    <xf numFmtId="0" fontId="3" fillId="0" borderId="9" xfId="0" applyFont="1" applyBorder="1" applyAlignment="1">
      <alignment horizontal="center" wrapText="1"/>
    </xf>
    <xf numFmtId="0" fontId="2" fillId="2" borderId="3" xfId="0" applyFont="1" applyFill="1" applyBorder="1" applyAlignment="1">
      <alignment horizontal="center" wrapText="1"/>
    </xf>
    <xf numFmtId="164" fontId="2" fillId="0" borderId="7" xfId="0" applyNumberFormat="1" applyFont="1" applyBorder="1" applyAlignment="1" applyProtection="1">
      <alignment horizontal="center" wrapText="1"/>
    </xf>
    <xf numFmtId="0" fontId="3" fillId="0" borderId="2" xfId="0" applyFont="1" applyBorder="1" applyAlignment="1" applyProtection="1">
      <alignment horizontal="right"/>
    </xf>
    <xf numFmtId="164" fontId="3" fillId="0" borderId="7" xfId="0" applyNumberFormat="1" applyFont="1" applyBorder="1" applyAlignment="1" applyProtection="1">
      <alignment horizontal="center" wrapText="1"/>
    </xf>
    <xf numFmtId="0" fontId="3" fillId="0" borderId="2" xfId="0" applyFont="1" applyBorder="1" applyAlignment="1" applyProtection="1">
      <alignment horizontal="right" wrapText="1"/>
    </xf>
    <xf numFmtId="0" fontId="3" fillId="0" borderId="2" xfId="0" applyFont="1" applyBorder="1" applyAlignment="1" applyProtection="1">
      <alignment horizontal="left" wrapText="1"/>
    </xf>
    <xf numFmtId="0" fontId="7" fillId="2" borderId="3" xfId="0" applyFont="1" applyFill="1" applyBorder="1" applyAlignment="1">
      <alignment horizontal="center" wrapText="1"/>
    </xf>
    <xf numFmtId="0" fontId="7" fillId="2" borderId="6" xfId="0" applyFont="1" applyFill="1" applyBorder="1" applyAlignment="1">
      <alignment horizontal="center" wrapText="1"/>
    </xf>
    <xf numFmtId="0" fontId="2" fillId="0" borderId="5" xfId="0" applyFont="1" applyBorder="1" applyAlignment="1" applyProtection="1">
      <alignment wrapText="1"/>
    </xf>
    <xf numFmtId="0" fontId="2" fillId="0" borderId="10" xfId="0" applyFont="1" applyBorder="1" applyAlignment="1">
      <alignment horizontal="center"/>
    </xf>
    <xf numFmtId="0" fontId="2" fillId="0" borderId="2" xfId="0" applyFont="1" applyBorder="1" applyAlignment="1" applyProtection="1">
      <alignment vertical="center" wrapText="1"/>
    </xf>
    <xf numFmtId="0" fontId="2" fillId="0" borderId="5" xfId="0" applyFont="1" applyBorder="1" applyAlignment="1" applyProtection="1">
      <alignment vertical="center" wrapText="1"/>
    </xf>
  </cellXfs>
  <cellStyles count="3">
    <cellStyle name="Heading 1" xfId="1" builtinId="16" customBuiltin="1"/>
    <cellStyle name="Hyperlink" xfId="2" builtinId="8"/>
    <cellStyle name="Normal" xfId="0" builtinId="0"/>
  </cellStyles>
  <dxfs count="24">
    <dxf>
      <numFmt numFmtId="164" formatCode="#,##0.0_);[Red]\(#,##0.0\)"/>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z val="12"/>
        <color auto="1"/>
        <name val="Arial"/>
        <scheme val="none"/>
      </font>
      <fill>
        <patternFill patternType="solid">
          <fgColor indexed="64"/>
          <bgColor theme="0"/>
        </patternFill>
      </fill>
      <alignment horizontal="center"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strike val="0"/>
        <outline val="0"/>
        <shadow val="0"/>
        <u val="none"/>
        <vertAlign val="baseline"/>
        <sz val="12"/>
        <color theme="1"/>
        <name val="Arial"/>
        <scheme val="none"/>
      </font>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numFmt numFmtId="164" formatCode="#,##0.0_);[Red]\(#,##0.0\)"/>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strike val="0"/>
        <outline val="0"/>
        <shadow val="0"/>
        <u val="none"/>
        <vertAlign val="baseline"/>
        <sz val="12"/>
        <color theme="1"/>
        <name val="Arial"/>
        <scheme val="none"/>
      </font>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strike val="0"/>
        <outline val="0"/>
        <shadow val="0"/>
        <u val="none"/>
        <vertAlign val="baseline"/>
        <sz val="12"/>
        <color theme="1"/>
        <name val="Arial"/>
        <scheme val="none"/>
      </font>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1" name="Table1" displayName="Table1" ref="A9:D38" totalsRowShown="0" headerRowDxfId="23" headerRowBorderDxfId="22" tableBorderDxfId="21" totalsRowBorderDxfId="20">
  <autoFilter ref="A9:D38">
    <filterColumn colId="0" hiddenButton="1"/>
    <filterColumn colId="1" hiddenButton="1"/>
    <filterColumn colId="2" hiddenButton="1"/>
    <filterColumn colId="3" hiddenButton="1"/>
  </autoFilter>
  <tableColumns count="4">
    <tableColumn id="1" name="SECTION" dataDxfId="19"/>
    <tableColumn id="2" name="RATIO" dataDxfId="18"/>
    <tableColumn id="3" name="INSTRUCTIONS" dataDxfId="17"/>
    <tableColumn id="4" name="RESULT" dataDxfId="16"/>
  </tableColumns>
  <tableStyleInfo name="TableStyleLight13" showFirstColumn="0" showLastColumn="0" showRowStripes="1" showColumnStripes="0"/>
  <extLst>
    <ext xmlns:x14="http://schemas.microsoft.com/office/spreadsheetml/2009/9/main" uri="{504A1905-F514-4f6f-8877-14C23A59335A}">
      <x14:table altText="Course Based Independent Study Ratio Calculations for District Schools" altTextSummary="Example of how to calculate the Course Based Independent Study Ratio Calculation for District Schools"/>
    </ext>
  </extLst>
</table>
</file>

<file path=xl/tables/table2.xml><?xml version="1.0" encoding="utf-8"?>
<table xmlns="http://schemas.openxmlformats.org/spreadsheetml/2006/main" id="7" name="Table18" displayName="Table18" ref="A9:D25" totalsRowShown="0" headerRowDxfId="15" headerRowBorderDxfId="14" tableBorderDxfId="13" totalsRowBorderDxfId="12">
  <autoFilter ref="A9:D25">
    <filterColumn colId="0" hiddenButton="1"/>
    <filterColumn colId="1" hiddenButton="1"/>
    <filterColumn colId="2" hiddenButton="1"/>
    <filterColumn colId="3" hiddenButton="1"/>
  </autoFilter>
  <tableColumns count="4">
    <tableColumn id="1" name="SECTION" dataDxfId="11"/>
    <tableColumn id="2" name="RATIO" dataDxfId="10"/>
    <tableColumn id="3" name="INSTRUCTIONS" dataDxfId="9"/>
    <tableColumn id="4" name="RESULT" dataDxfId="8"/>
  </tableColumns>
  <tableStyleInfo name="TableStyleLight13" showFirstColumn="0" showLastColumn="0" showRowStripes="1" showColumnStripes="0"/>
  <extLst>
    <ext xmlns:x14="http://schemas.microsoft.com/office/spreadsheetml/2009/9/main" uri="{504A1905-F514-4f6f-8877-14C23A59335A}">
      <x14:table altText="Course Based Indpendent Study Ratio Calculations for COE's" altTextSummary="Example of how to calculate the Course Based Independent Study Ratio Calculation for County Offices of Education"/>
    </ext>
  </extLst>
</table>
</file>

<file path=xl/tables/table3.xml><?xml version="1.0" encoding="utf-8"?>
<table xmlns="http://schemas.openxmlformats.org/spreadsheetml/2006/main" id="12" name="Table1813" displayName="Table1813" ref="A10:D26" totalsRowShown="0" headerRowDxfId="7" headerRowBorderDxfId="6" tableBorderDxfId="5" totalsRowBorderDxfId="4">
  <autoFilter ref="A10:D26">
    <filterColumn colId="0" hiddenButton="1"/>
    <filterColumn colId="1" hiddenButton="1"/>
    <filterColumn colId="2" hiddenButton="1"/>
    <filterColumn colId="3" hiddenButton="1"/>
  </autoFilter>
  <tableColumns count="4">
    <tableColumn id="1" name="SECTION" dataDxfId="3"/>
    <tableColumn id="2" name="RATIO" dataDxfId="2"/>
    <tableColumn id="3" name="INSTRUCTIONS" dataDxfId="1"/>
    <tableColumn id="4" name="RESULT" dataDxfId="0"/>
  </tableColumns>
  <tableStyleInfo name="TableStyleLight13" showFirstColumn="0" showLastColumn="0" showRowStripes="1" showColumnStripes="0"/>
  <extLst>
    <ext xmlns:x14="http://schemas.microsoft.com/office/spreadsheetml/2009/9/main" uri="{504A1905-F514-4f6f-8877-14C23A59335A}">
      <x14:table altText="Course Based Independent Study Ratio Calculations" altTextSummary="Example of how to calculate the Course Based Independent Study Ratio Calculation for Charter School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www.cde.ca.gov/sp/eo/is/cbisratiocalcinstr1718.asp"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2.bin"/><Relationship Id="rId1" Type="http://schemas.openxmlformats.org/officeDocument/2006/relationships/hyperlink" Target="http://www.cde.ca.gov/sp/eo/is/cbisratiocalcinstr1718.asp"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printerSettings" Target="../printerSettings/printerSettings3.bin"/><Relationship Id="rId1" Type="http://schemas.openxmlformats.org/officeDocument/2006/relationships/hyperlink" Target="http://www.cde.ca.gov/sp/eo/is/cbisratiocalcinstr1718.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C41"/>
  <sheetViews>
    <sheetView tabSelected="1" workbookViewId="0"/>
  </sheetViews>
  <sheetFormatPr defaultRowHeight="15" x14ac:dyDescent="0.25"/>
  <cols>
    <col min="1" max="1" width="12.5703125" customWidth="1"/>
    <col min="2" max="2" width="26.5703125" customWidth="1"/>
    <col min="3" max="3" width="112.5703125" customWidth="1"/>
    <col min="4" max="4" width="11.7109375" customWidth="1"/>
    <col min="5" max="19" width="9.140625" customWidth="1"/>
  </cols>
  <sheetData>
    <row r="1" spans="1:211" s="11" customFormat="1" ht="24" thickBot="1" x14ac:dyDescent="0.4">
      <c r="A1" s="30" t="s">
        <v>101</v>
      </c>
      <c r="B1" s="12"/>
      <c r="C1" s="12"/>
      <c r="D1" s="12"/>
      <c r="E1" s="21"/>
      <c r="F1" s="22"/>
      <c r="G1" s="22"/>
      <c r="H1" s="22"/>
      <c r="I1" s="22"/>
      <c r="J1" s="22"/>
      <c r="K1" s="22"/>
      <c r="L1" s="22"/>
      <c r="M1" s="22"/>
      <c r="N1" s="22"/>
      <c r="O1" s="22"/>
      <c r="P1" s="22"/>
      <c r="Q1" s="22"/>
      <c r="R1" s="22"/>
      <c r="S1" s="22"/>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row>
    <row r="2" spans="1:211" s="4" customFormat="1" ht="21" thickTop="1" x14ac:dyDescent="0.3">
      <c r="A2" s="14" t="s">
        <v>53</v>
      </c>
      <c r="B2" s="15"/>
      <c r="C2" s="15"/>
      <c r="D2" s="16"/>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row>
    <row r="3" spans="1:211" s="9" customFormat="1" x14ac:dyDescent="0.2">
      <c r="A3" s="29" t="s">
        <v>54</v>
      </c>
      <c r="B3" s="18"/>
      <c r="C3" s="18"/>
      <c r="D3" s="18"/>
    </row>
    <row r="4" spans="1:211" s="9" customFormat="1" x14ac:dyDescent="0.2">
      <c r="A4" s="17" t="s">
        <v>93</v>
      </c>
      <c r="B4" s="18"/>
      <c r="C4" s="18"/>
      <c r="D4" s="18"/>
    </row>
    <row r="5" spans="1:211" s="26" customFormat="1" ht="15.75" x14ac:dyDescent="0.25">
      <c r="A5" s="24" t="s">
        <v>94</v>
      </c>
      <c r="B5" s="25"/>
      <c r="C5" s="25"/>
      <c r="D5" s="25"/>
    </row>
    <row r="6" spans="1:211" s="9" customFormat="1" ht="15.75" x14ac:dyDescent="0.25">
      <c r="A6" s="27" t="s">
        <v>95</v>
      </c>
      <c r="B6" s="18"/>
      <c r="C6" s="18"/>
      <c r="D6" s="18"/>
    </row>
    <row r="7" spans="1:211" s="9" customFormat="1" ht="15.75" x14ac:dyDescent="0.25">
      <c r="A7" s="27" t="s">
        <v>96</v>
      </c>
      <c r="B7" s="18"/>
      <c r="C7" s="18"/>
      <c r="D7" s="18"/>
    </row>
    <row r="8" spans="1:211" s="9" customFormat="1" ht="15.75" x14ac:dyDescent="0.25">
      <c r="A8" s="27" t="s">
        <v>97</v>
      </c>
      <c r="B8" s="18"/>
      <c r="C8" s="18"/>
      <c r="D8" s="18"/>
    </row>
    <row r="9" spans="1:211" s="1" customFormat="1" ht="15.75" x14ac:dyDescent="0.25">
      <c r="A9" s="31" t="s">
        <v>13</v>
      </c>
      <c r="B9" s="32" t="s">
        <v>68</v>
      </c>
      <c r="C9" s="32" t="s">
        <v>14</v>
      </c>
      <c r="D9" s="33" t="s">
        <v>15</v>
      </c>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row>
    <row r="10" spans="1:211" ht="30.75" x14ac:dyDescent="0.25">
      <c r="A10" s="34" t="s">
        <v>1</v>
      </c>
      <c r="B10" s="5" t="s">
        <v>0</v>
      </c>
      <c r="C10" s="23" t="s">
        <v>69</v>
      </c>
      <c r="D10" s="35">
        <v>7750</v>
      </c>
    </row>
    <row r="11" spans="1:211" ht="30.75" x14ac:dyDescent="0.25">
      <c r="A11" s="34" t="s">
        <v>2</v>
      </c>
      <c r="B11" s="5" t="s">
        <v>0</v>
      </c>
      <c r="C11" s="23" t="s">
        <v>70</v>
      </c>
      <c r="D11" s="35">
        <v>575.4</v>
      </c>
    </row>
    <row r="12" spans="1:211" ht="30.75" x14ac:dyDescent="0.25">
      <c r="A12" s="34" t="s">
        <v>3</v>
      </c>
      <c r="B12" s="5" t="s">
        <v>0</v>
      </c>
      <c r="C12" s="23" t="s">
        <v>16</v>
      </c>
      <c r="D12" s="35">
        <v>85.3</v>
      </c>
    </row>
    <row r="13" spans="1:211" ht="30.75" x14ac:dyDescent="0.25">
      <c r="A13" s="34" t="s">
        <v>4</v>
      </c>
      <c r="B13" s="5" t="s">
        <v>0</v>
      </c>
      <c r="C13" s="23" t="s">
        <v>17</v>
      </c>
      <c r="D13" s="35">
        <v>92</v>
      </c>
    </row>
    <row r="14" spans="1:211" ht="30.75" x14ac:dyDescent="0.25">
      <c r="A14" s="34" t="s">
        <v>5</v>
      </c>
      <c r="B14" s="5" t="s">
        <v>0</v>
      </c>
      <c r="C14" s="36" t="s">
        <v>71</v>
      </c>
      <c r="D14" s="37">
        <f>ROUND((D10-D11-D12-D13),1)</f>
        <v>6997.3</v>
      </c>
    </row>
    <row r="15" spans="1:211" ht="30.75" x14ac:dyDescent="0.25">
      <c r="A15" s="34" t="s">
        <v>6</v>
      </c>
      <c r="B15" s="5" t="s">
        <v>0</v>
      </c>
      <c r="C15" s="23" t="s">
        <v>18</v>
      </c>
      <c r="D15" s="35">
        <v>293.60000000000002</v>
      </c>
    </row>
    <row r="16" spans="1:211" ht="30.75" x14ac:dyDescent="0.25">
      <c r="A16" s="34" t="s">
        <v>7</v>
      </c>
      <c r="B16" s="5" t="s">
        <v>0</v>
      </c>
      <c r="C16" s="23" t="s">
        <v>102</v>
      </c>
      <c r="D16" s="35">
        <v>20</v>
      </c>
    </row>
    <row r="17" spans="1:4" ht="30.75" x14ac:dyDescent="0.25">
      <c r="A17" s="34" t="s">
        <v>8</v>
      </c>
      <c r="B17" s="5" t="s">
        <v>0</v>
      </c>
      <c r="C17" s="23" t="s">
        <v>19</v>
      </c>
      <c r="D17" s="35">
        <v>4.3</v>
      </c>
    </row>
    <row r="18" spans="1:4" ht="30.75" x14ac:dyDescent="0.25">
      <c r="A18" s="34" t="s">
        <v>9</v>
      </c>
      <c r="B18" s="5" t="s">
        <v>0</v>
      </c>
      <c r="C18" s="23" t="s">
        <v>20</v>
      </c>
      <c r="D18" s="35">
        <v>3.7</v>
      </c>
    </row>
    <row r="19" spans="1:4" ht="30.75" x14ac:dyDescent="0.25">
      <c r="A19" s="34" t="s">
        <v>10</v>
      </c>
      <c r="B19" s="5" t="s">
        <v>0</v>
      </c>
      <c r="C19" s="23" t="s">
        <v>21</v>
      </c>
      <c r="D19" s="35">
        <v>6</v>
      </c>
    </row>
    <row r="20" spans="1:4" ht="30.75" x14ac:dyDescent="0.25">
      <c r="A20" s="34" t="s">
        <v>11</v>
      </c>
      <c r="B20" s="5" t="s">
        <v>0</v>
      </c>
      <c r="C20" s="38" t="s">
        <v>72</v>
      </c>
      <c r="D20" s="37">
        <f>ROUND(D15-D16-D17-D18-D19,1)</f>
        <v>259.60000000000002</v>
      </c>
    </row>
    <row r="21" spans="1:4" ht="31.5" x14ac:dyDescent="0.25">
      <c r="A21" s="34" t="s">
        <v>12</v>
      </c>
      <c r="B21" s="5" t="s">
        <v>0</v>
      </c>
      <c r="C21" s="39" t="s">
        <v>22</v>
      </c>
      <c r="D21" s="37">
        <f>IF(ISERR(ROUND(D14/D20,1)),"",ROUND(D14/D20,1))</f>
        <v>27</v>
      </c>
    </row>
    <row r="22" spans="1:4" ht="30.75" x14ac:dyDescent="0.25">
      <c r="A22" s="34" t="s">
        <v>23</v>
      </c>
      <c r="B22" s="5" t="s">
        <v>73</v>
      </c>
      <c r="C22" s="2" t="s">
        <v>74</v>
      </c>
      <c r="D22" s="35">
        <v>575.4</v>
      </c>
    </row>
    <row r="23" spans="1:4" ht="30.75" x14ac:dyDescent="0.25">
      <c r="A23" s="34" t="s">
        <v>24</v>
      </c>
      <c r="B23" s="5" t="s">
        <v>73</v>
      </c>
      <c r="C23" s="2" t="s">
        <v>75</v>
      </c>
      <c r="D23" s="35">
        <v>2</v>
      </c>
    </row>
    <row r="24" spans="1:4" ht="30.75" x14ac:dyDescent="0.25">
      <c r="A24" s="34" t="s">
        <v>25</v>
      </c>
      <c r="B24" s="5" t="s">
        <v>73</v>
      </c>
      <c r="C24" s="2" t="s">
        <v>76</v>
      </c>
      <c r="D24" s="35">
        <v>3.1</v>
      </c>
    </row>
    <row r="25" spans="1:4" ht="30.75" x14ac:dyDescent="0.25">
      <c r="A25" s="34" t="s">
        <v>26</v>
      </c>
      <c r="B25" s="5" t="s">
        <v>73</v>
      </c>
      <c r="C25" s="2" t="s">
        <v>77</v>
      </c>
      <c r="D25" s="35">
        <v>10</v>
      </c>
    </row>
    <row r="26" spans="1:4" ht="30.75" x14ac:dyDescent="0.25">
      <c r="A26" s="34" t="s">
        <v>27</v>
      </c>
      <c r="B26" s="5" t="s">
        <v>73</v>
      </c>
      <c r="C26" s="38" t="s">
        <v>78</v>
      </c>
      <c r="D26" s="37">
        <f>ROUND(D22-D23-D24-D25,1)</f>
        <v>560.29999999999995</v>
      </c>
    </row>
    <row r="27" spans="1:4" ht="30.75" x14ac:dyDescent="0.25">
      <c r="A27" s="34" t="s">
        <v>28</v>
      </c>
      <c r="B27" s="5" t="s">
        <v>73</v>
      </c>
      <c r="C27" s="2" t="s">
        <v>35</v>
      </c>
      <c r="D27" s="35">
        <v>20</v>
      </c>
    </row>
    <row r="28" spans="1:4" ht="30.75" x14ac:dyDescent="0.25">
      <c r="A28" s="34" t="s">
        <v>29</v>
      </c>
      <c r="B28" s="5" t="s">
        <v>73</v>
      </c>
      <c r="C28" s="2" t="s">
        <v>36</v>
      </c>
      <c r="D28" s="35">
        <v>0.2</v>
      </c>
    </row>
    <row r="29" spans="1:4" ht="30.75" x14ac:dyDescent="0.25">
      <c r="A29" s="34" t="s">
        <v>30</v>
      </c>
      <c r="B29" s="5" t="s">
        <v>73</v>
      </c>
      <c r="C29" s="2" t="s">
        <v>37</v>
      </c>
      <c r="D29" s="35">
        <v>0.3</v>
      </c>
    </row>
    <row r="30" spans="1:4" ht="30.75" x14ac:dyDescent="0.25">
      <c r="A30" s="34" t="s">
        <v>31</v>
      </c>
      <c r="B30" s="5" t="s">
        <v>73</v>
      </c>
      <c r="C30" s="2" t="s">
        <v>38</v>
      </c>
      <c r="D30" s="35">
        <v>0.5</v>
      </c>
    </row>
    <row r="31" spans="1:4" ht="30.75" x14ac:dyDescent="0.25">
      <c r="A31" s="34" t="s">
        <v>32</v>
      </c>
      <c r="B31" s="5" t="s">
        <v>73</v>
      </c>
      <c r="C31" s="2" t="s">
        <v>21</v>
      </c>
      <c r="D31" s="35">
        <v>0.2</v>
      </c>
    </row>
    <row r="32" spans="1:4" ht="31.5" x14ac:dyDescent="0.25">
      <c r="A32" s="34" t="s">
        <v>33</v>
      </c>
      <c r="B32" s="5" t="s">
        <v>73</v>
      </c>
      <c r="C32" s="3" t="s">
        <v>79</v>
      </c>
      <c r="D32" s="37">
        <f>ROUND(D27-D28-D29-D30-D31,1)</f>
        <v>18.8</v>
      </c>
    </row>
    <row r="33" spans="1:4" ht="31.5" x14ac:dyDescent="0.25">
      <c r="A33" s="34" t="s">
        <v>34</v>
      </c>
      <c r="B33" s="5" t="s">
        <v>73</v>
      </c>
      <c r="C33" s="3" t="s">
        <v>39</v>
      </c>
      <c r="D33" s="37">
        <f>IF(ISERR(ROUND(D26/D32,1)),"",ROUND(D26/D32,1))</f>
        <v>29.8</v>
      </c>
    </row>
    <row r="34" spans="1:4" ht="15.75" x14ac:dyDescent="0.25">
      <c r="A34" s="40" t="s">
        <v>41</v>
      </c>
      <c r="B34" s="6" t="s">
        <v>40</v>
      </c>
      <c r="C34" s="2" t="s">
        <v>44</v>
      </c>
      <c r="D34" s="35" t="str">
        <f>IF(D21&gt;=D33,D26,"N/A")</f>
        <v>N/A</v>
      </c>
    </row>
    <row r="35" spans="1:4" ht="30.75" x14ac:dyDescent="0.25">
      <c r="A35" s="40" t="s">
        <v>42</v>
      </c>
      <c r="B35" s="6" t="s">
        <v>40</v>
      </c>
      <c r="C35" s="2" t="s">
        <v>45</v>
      </c>
      <c r="D35" s="35">
        <f>IF(D21&lt;D33,D33-D21, "N/A")</f>
        <v>2.8000000000000007</v>
      </c>
    </row>
    <row r="36" spans="1:4" ht="30.75" x14ac:dyDescent="0.25">
      <c r="A36" s="40" t="s">
        <v>56</v>
      </c>
      <c r="B36" s="6" t="s">
        <v>40</v>
      </c>
      <c r="C36" s="2" t="s">
        <v>46</v>
      </c>
      <c r="D36" s="35">
        <f>D32</f>
        <v>18.8</v>
      </c>
    </row>
    <row r="37" spans="1:4" ht="31.5" x14ac:dyDescent="0.25">
      <c r="A37" s="40" t="s">
        <v>43</v>
      </c>
      <c r="B37" s="6" t="s">
        <v>40</v>
      </c>
      <c r="C37" s="3" t="s">
        <v>47</v>
      </c>
      <c r="D37" s="37">
        <f>IF(D35="N/A","N/A",ROUND(D35*D32,1))</f>
        <v>52.6</v>
      </c>
    </row>
    <row r="38" spans="1:4" ht="90.75" x14ac:dyDescent="0.25">
      <c r="A38" s="41" t="s">
        <v>49</v>
      </c>
      <c r="B38" s="7" t="s">
        <v>48</v>
      </c>
      <c r="C38" s="42" t="s">
        <v>50</v>
      </c>
      <c r="D38" s="43" t="s">
        <v>55</v>
      </c>
    </row>
    <row r="39" spans="1:4" ht="15.75" x14ac:dyDescent="0.25">
      <c r="A39" s="19" t="s">
        <v>51</v>
      </c>
      <c r="B39" s="19"/>
      <c r="C39" s="13"/>
      <c r="D39" s="13"/>
    </row>
    <row r="40" spans="1:4" ht="15.75" x14ac:dyDescent="0.25">
      <c r="A40" s="19" t="s">
        <v>52</v>
      </c>
      <c r="B40" s="19"/>
      <c r="C40" s="13"/>
      <c r="D40" s="13"/>
    </row>
    <row r="41" spans="1:4" ht="15.75" x14ac:dyDescent="0.25">
      <c r="A41" s="20" t="s">
        <v>57</v>
      </c>
      <c r="B41" s="19"/>
      <c r="C41" s="13"/>
      <c r="D41" s="13"/>
    </row>
  </sheetData>
  <sheetProtection algorithmName="SHA-512" hashValue="+Sk3Sc2Dr35tFHEnMRnp8A8x+VwkEM2DMArFgy6pHnWIn2+WebaP7gulOm85VNgQJ75sReV10v4ahDpuZE+Ezw==" saltValue="V9q4bQqjLZgUI2paFP3t5A==" spinCount="100000" sheet="1" objects="1" scenarios="1"/>
  <dataValidations count="1">
    <dataValidation type="custom" allowBlank="1" showErrorMessage="1" errorTitle="Error" error="Only numeric values with one decimal place allowed." sqref="D10:D13 D15:D19 D27:D31 D22:D25">
      <formula1>IF(ISNUMBER(D10),IF(ISERR(FIND(".",D10,1)),0,LEN(D10)-FIND(".",D10,1))&lt;2,FALSE)</formula1>
    </dataValidation>
  </dataValidations>
  <hyperlinks>
    <hyperlink ref="A3" r:id="rId1" tooltip="http://www.cde.ca.gov/sp/eo/is/cbisratiocalcinstr1718.asp"/>
  </hyperlinks>
  <pageMargins left="0.25" right="0.25" top="0.75" bottom="0.75" header="0.3" footer="0.3"/>
  <pageSetup scale="62" orientation="portrait"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workbookViewId="0"/>
  </sheetViews>
  <sheetFormatPr defaultRowHeight="15" x14ac:dyDescent="0.25"/>
  <cols>
    <col min="1" max="1" width="12.5703125" customWidth="1"/>
    <col min="2" max="2" width="26.5703125" customWidth="1"/>
    <col min="3" max="3" width="112.5703125" customWidth="1"/>
    <col min="4" max="4" width="11.7109375" customWidth="1"/>
  </cols>
  <sheetData>
    <row r="1" spans="1:4" s="10" customFormat="1" ht="23.25" x14ac:dyDescent="0.35">
      <c r="A1" s="30" t="s">
        <v>103</v>
      </c>
      <c r="B1" s="12"/>
      <c r="C1" s="12"/>
      <c r="D1" s="12"/>
    </row>
    <row r="2" spans="1:4" ht="20.25" x14ac:dyDescent="0.3">
      <c r="A2" s="14" t="s">
        <v>53</v>
      </c>
      <c r="B2" s="15"/>
      <c r="C2" s="15"/>
      <c r="D2" s="16"/>
    </row>
    <row r="3" spans="1:4" s="9" customFormat="1" x14ac:dyDescent="0.2">
      <c r="A3" s="29" t="s">
        <v>54</v>
      </c>
      <c r="B3" s="18"/>
      <c r="C3" s="18"/>
      <c r="D3" s="18"/>
    </row>
    <row r="4" spans="1:4" s="9" customFormat="1" x14ac:dyDescent="0.2">
      <c r="A4" s="17" t="s">
        <v>93</v>
      </c>
      <c r="B4" s="18"/>
      <c r="C4" s="18"/>
      <c r="D4" s="18"/>
    </row>
    <row r="5" spans="1:4" s="26" customFormat="1" ht="15.75" x14ac:dyDescent="0.25">
      <c r="A5" s="24" t="s">
        <v>98</v>
      </c>
      <c r="B5" s="25"/>
      <c r="C5" s="25"/>
      <c r="D5" s="25"/>
    </row>
    <row r="6" spans="1:4" s="9" customFormat="1" ht="15.75" x14ac:dyDescent="0.25">
      <c r="A6" s="27" t="s">
        <v>95</v>
      </c>
      <c r="B6" s="18"/>
      <c r="C6" s="18"/>
      <c r="D6" s="18"/>
    </row>
    <row r="7" spans="1:4" s="9" customFormat="1" ht="15.75" x14ac:dyDescent="0.25">
      <c r="A7" s="27" t="s">
        <v>96</v>
      </c>
      <c r="B7" s="18"/>
      <c r="C7" s="18"/>
      <c r="D7" s="18"/>
    </row>
    <row r="8" spans="1:4" s="9" customFormat="1" ht="15.75" x14ac:dyDescent="0.25">
      <c r="A8" s="27" t="s">
        <v>97</v>
      </c>
      <c r="B8" s="18"/>
      <c r="C8" s="18"/>
      <c r="D8" s="18"/>
    </row>
    <row r="9" spans="1:4" ht="15.75" x14ac:dyDescent="0.25">
      <c r="A9" s="31" t="s">
        <v>13</v>
      </c>
      <c r="B9" s="32" t="s">
        <v>68</v>
      </c>
      <c r="C9" s="32" t="s">
        <v>14</v>
      </c>
      <c r="D9" s="33" t="s">
        <v>15</v>
      </c>
    </row>
    <row r="10" spans="1:4" ht="45.75" x14ac:dyDescent="0.25">
      <c r="A10" s="34" t="s">
        <v>1</v>
      </c>
      <c r="B10" s="5" t="s">
        <v>0</v>
      </c>
      <c r="C10" s="23" t="s">
        <v>88</v>
      </c>
      <c r="D10" s="35">
        <v>26.5</v>
      </c>
    </row>
    <row r="11" spans="1:4" ht="45.75" x14ac:dyDescent="0.25">
      <c r="A11" s="34" t="s">
        <v>23</v>
      </c>
      <c r="B11" s="5" t="s">
        <v>73</v>
      </c>
      <c r="C11" s="23" t="s">
        <v>58</v>
      </c>
      <c r="D11" s="35">
        <v>575.4</v>
      </c>
    </row>
    <row r="12" spans="1:4" ht="30.75" x14ac:dyDescent="0.25">
      <c r="A12" s="34" t="s">
        <v>24</v>
      </c>
      <c r="B12" s="5" t="s">
        <v>73</v>
      </c>
      <c r="C12" s="2" t="s">
        <v>80</v>
      </c>
      <c r="D12" s="35">
        <v>2</v>
      </c>
    </row>
    <row r="13" spans="1:4" ht="30.75" x14ac:dyDescent="0.25">
      <c r="A13" s="34" t="s">
        <v>25</v>
      </c>
      <c r="B13" s="5" t="s">
        <v>73</v>
      </c>
      <c r="C13" s="23" t="s">
        <v>76</v>
      </c>
      <c r="D13" s="35">
        <v>3.1</v>
      </c>
    </row>
    <row r="14" spans="1:4" ht="30.75" x14ac:dyDescent="0.25">
      <c r="A14" s="34" t="s">
        <v>26</v>
      </c>
      <c r="B14" s="5" t="s">
        <v>73</v>
      </c>
      <c r="C14" s="38" t="s">
        <v>81</v>
      </c>
      <c r="D14" s="37">
        <f>ROUND(D11-D12-D13,1)</f>
        <v>570.29999999999995</v>
      </c>
    </row>
    <row r="15" spans="1:4" ht="30.75" x14ac:dyDescent="0.25">
      <c r="A15" s="34" t="s">
        <v>28</v>
      </c>
      <c r="B15" s="5" t="s">
        <v>73</v>
      </c>
      <c r="C15" s="23" t="s">
        <v>35</v>
      </c>
      <c r="D15" s="35">
        <v>20</v>
      </c>
    </row>
    <row r="16" spans="1:4" ht="30.75" x14ac:dyDescent="0.25">
      <c r="A16" s="34" t="s">
        <v>29</v>
      </c>
      <c r="B16" s="5" t="s">
        <v>73</v>
      </c>
      <c r="C16" s="23" t="s">
        <v>82</v>
      </c>
      <c r="D16" s="35">
        <v>0.2</v>
      </c>
    </row>
    <row r="17" spans="1:4" ht="30.75" x14ac:dyDescent="0.25">
      <c r="A17" s="34" t="s">
        <v>30</v>
      </c>
      <c r="B17" s="5" t="s">
        <v>73</v>
      </c>
      <c r="C17" s="23" t="s">
        <v>83</v>
      </c>
      <c r="D17" s="35">
        <v>0.3</v>
      </c>
    </row>
    <row r="18" spans="1:4" ht="30.75" x14ac:dyDescent="0.25">
      <c r="A18" s="34" t="s">
        <v>31</v>
      </c>
      <c r="B18" s="5" t="s">
        <v>73</v>
      </c>
      <c r="C18" s="23" t="s">
        <v>21</v>
      </c>
      <c r="D18" s="35">
        <v>0.2</v>
      </c>
    </row>
    <row r="19" spans="1:4" ht="31.5" x14ac:dyDescent="0.25">
      <c r="A19" s="34" t="s">
        <v>32</v>
      </c>
      <c r="B19" s="5" t="s">
        <v>73</v>
      </c>
      <c r="C19" s="3" t="s">
        <v>84</v>
      </c>
      <c r="D19" s="37">
        <f>ROUND(D15-D16-D17-D18,1)</f>
        <v>19.3</v>
      </c>
    </row>
    <row r="20" spans="1:4" ht="31.5" x14ac:dyDescent="0.25">
      <c r="A20" s="34" t="s">
        <v>34</v>
      </c>
      <c r="B20" s="5" t="s">
        <v>73</v>
      </c>
      <c r="C20" s="3" t="s">
        <v>85</v>
      </c>
      <c r="D20" s="37">
        <f>IF(ISERR(ROUND(D14/D19,1)),"",ROUND(D14/D19,1))</f>
        <v>29.5</v>
      </c>
    </row>
    <row r="21" spans="1:4" ht="15.75" x14ac:dyDescent="0.25">
      <c r="A21" s="40" t="s">
        <v>41</v>
      </c>
      <c r="B21" s="6" t="s">
        <v>40</v>
      </c>
      <c r="C21" s="2" t="s">
        <v>59</v>
      </c>
      <c r="D21" s="35" t="str">
        <f>IF(D10&gt;=D20,D14,"N/A")</f>
        <v>N/A</v>
      </c>
    </row>
    <row r="22" spans="1:4" ht="30.75" x14ac:dyDescent="0.25">
      <c r="A22" s="40" t="s">
        <v>42</v>
      </c>
      <c r="B22" s="6" t="s">
        <v>40</v>
      </c>
      <c r="C22" s="2" t="s">
        <v>60</v>
      </c>
      <c r="D22" s="35">
        <f>IF(D10&lt;D20,D20-D10, "N/A")</f>
        <v>3</v>
      </c>
    </row>
    <row r="23" spans="1:4" ht="30.75" x14ac:dyDescent="0.25">
      <c r="A23" s="40" t="s">
        <v>56</v>
      </c>
      <c r="B23" s="6" t="s">
        <v>40</v>
      </c>
      <c r="C23" s="2" t="s">
        <v>46</v>
      </c>
      <c r="D23" s="35">
        <f>D19</f>
        <v>19.3</v>
      </c>
    </row>
    <row r="24" spans="1:4" ht="31.5" x14ac:dyDescent="0.25">
      <c r="A24" s="40" t="s">
        <v>43</v>
      </c>
      <c r="B24" s="6" t="s">
        <v>40</v>
      </c>
      <c r="C24" s="3" t="s">
        <v>47</v>
      </c>
      <c r="D24" s="37">
        <f>IF(D22="N/A","N/A",ROUND(D22*D19,1))</f>
        <v>57.9</v>
      </c>
    </row>
    <row r="25" spans="1:4" ht="90.75" x14ac:dyDescent="0.25">
      <c r="A25" s="41" t="s">
        <v>49</v>
      </c>
      <c r="B25" s="7" t="s">
        <v>48</v>
      </c>
      <c r="C25" s="42" t="s">
        <v>61</v>
      </c>
      <c r="D25" s="43" t="s">
        <v>55</v>
      </c>
    </row>
    <row r="26" spans="1:4" ht="15.75" x14ac:dyDescent="0.25">
      <c r="A26" s="19" t="s">
        <v>51</v>
      </c>
      <c r="B26" s="19"/>
      <c r="C26" s="13"/>
      <c r="D26" s="13"/>
    </row>
    <row r="27" spans="1:4" ht="15.75" x14ac:dyDescent="0.25">
      <c r="A27" s="19" t="s">
        <v>52</v>
      </c>
      <c r="B27" s="19"/>
      <c r="C27" s="13"/>
      <c r="D27" s="13"/>
    </row>
    <row r="28" spans="1:4" ht="15.75" x14ac:dyDescent="0.25">
      <c r="A28" s="20" t="s">
        <v>57</v>
      </c>
      <c r="B28" s="19"/>
      <c r="C28" s="13"/>
      <c r="D28" s="13"/>
    </row>
    <row r="29" spans="1:4" ht="15.75" x14ac:dyDescent="0.25">
      <c r="A29" s="8"/>
      <c r="B29" s="8"/>
    </row>
  </sheetData>
  <sheetProtection algorithmName="SHA-512" hashValue="MXQWxt99jufecH9rgOXd3zkG63DYPIBjt71bJClCt2TTVZFmikqcLqdz155z4B9tMmBXADMOKnToLZMf17X02g==" saltValue="EZtSybT8PgZGF5qadRydFw==" spinCount="100000" sheet="1" objects="1" scenarios="1"/>
  <dataValidations count="1">
    <dataValidation type="custom" allowBlank="1" showErrorMessage="1" errorTitle="Error" error="Only numeric values with one decimal place allowed." sqref="D10 D11:D13 D15:D18">
      <formula1>IF(ISNUMBER(D10),IF(ISERR(FIND(".",D10,1)),0,LEN(D10)-FIND(".",D10,1))&lt;2,FALSE)</formula1>
    </dataValidation>
  </dataValidations>
  <hyperlinks>
    <hyperlink ref="A3" r:id="rId1" tooltip="http://www.cde.ca.gov/sp/eo/is/cbisratiocalcinstr1718.asp"/>
  </hyperlinks>
  <printOptions horizontalCentered="1"/>
  <pageMargins left="0.25" right="0.25" top="0.75" bottom="0.75" header="0.3" footer="0.3"/>
  <pageSetup scale="63" orientation="portrait"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workbookViewId="0"/>
  </sheetViews>
  <sheetFormatPr defaultRowHeight="15" x14ac:dyDescent="0.25"/>
  <cols>
    <col min="1" max="1" width="12.5703125" customWidth="1"/>
    <col min="2" max="2" width="26.5703125" customWidth="1"/>
    <col min="3" max="3" width="112.5703125" customWidth="1"/>
    <col min="4" max="4" width="11.7109375" customWidth="1"/>
  </cols>
  <sheetData>
    <row r="1" spans="1:4" ht="23.25" x14ac:dyDescent="0.35">
      <c r="A1" s="30" t="s">
        <v>100</v>
      </c>
      <c r="B1" s="12"/>
      <c r="C1" s="12"/>
      <c r="D1" s="12"/>
    </row>
    <row r="2" spans="1:4" ht="20.25" x14ac:dyDescent="0.3">
      <c r="A2" s="14" t="s">
        <v>53</v>
      </c>
      <c r="B2" s="15"/>
      <c r="C2" s="15"/>
      <c r="D2" s="16"/>
    </row>
    <row r="3" spans="1:4" s="9" customFormat="1" x14ac:dyDescent="0.2">
      <c r="A3" s="29" t="s">
        <v>54</v>
      </c>
      <c r="B3" s="18"/>
      <c r="C3" s="18"/>
      <c r="D3" s="18"/>
    </row>
    <row r="4" spans="1:4" s="9" customFormat="1" x14ac:dyDescent="0.2">
      <c r="A4" s="17" t="s">
        <v>93</v>
      </c>
      <c r="B4" s="18"/>
      <c r="C4" s="18"/>
      <c r="D4" s="18"/>
    </row>
    <row r="5" spans="1:4" s="26" customFormat="1" ht="15.75" x14ac:dyDescent="0.25">
      <c r="A5" s="24" t="s">
        <v>98</v>
      </c>
      <c r="B5" s="25"/>
      <c r="C5" s="25"/>
      <c r="D5" s="25"/>
    </row>
    <row r="6" spans="1:4" s="9" customFormat="1" ht="15.75" x14ac:dyDescent="0.25">
      <c r="A6" s="27" t="s">
        <v>95</v>
      </c>
      <c r="B6" s="18"/>
      <c r="C6" s="18"/>
      <c r="D6" s="18"/>
    </row>
    <row r="7" spans="1:4" s="9" customFormat="1" x14ac:dyDescent="0.2">
      <c r="A7" s="28" t="s">
        <v>99</v>
      </c>
      <c r="B7" s="18"/>
      <c r="C7" s="18"/>
      <c r="D7" s="18"/>
    </row>
    <row r="8" spans="1:4" s="9" customFormat="1" ht="15.75" x14ac:dyDescent="0.25">
      <c r="A8" s="27" t="s">
        <v>96</v>
      </c>
      <c r="B8" s="18"/>
      <c r="C8" s="18"/>
      <c r="D8" s="18"/>
    </row>
    <row r="9" spans="1:4" s="9" customFormat="1" ht="15.75" x14ac:dyDescent="0.25">
      <c r="A9" s="27" t="s">
        <v>97</v>
      </c>
      <c r="B9" s="18"/>
      <c r="C9" s="18"/>
      <c r="D9" s="18"/>
    </row>
    <row r="10" spans="1:4" ht="15.75" x14ac:dyDescent="0.25">
      <c r="A10" s="31" t="s">
        <v>13</v>
      </c>
      <c r="B10" s="32" t="s">
        <v>68</v>
      </c>
      <c r="C10" s="32" t="s">
        <v>14</v>
      </c>
      <c r="D10" s="33" t="s">
        <v>15</v>
      </c>
    </row>
    <row r="11" spans="1:4" ht="45" x14ac:dyDescent="0.25">
      <c r="A11" s="34" t="s">
        <v>1</v>
      </c>
      <c r="B11" s="5" t="s">
        <v>0</v>
      </c>
      <c r="C11" s="44" t="s">
        <v>89</v>
      </c>
      <c r="D11" s="35">
        <v>26.5</v>
      </c>
    </row>
    <row r="12" spans="1:4" ht="30.75" x14ac:dyDescent="0.25">
      <c r="A12" s="34" t="s">
        <v>23</v>
      </c>
      <c r="B12" s="5" t="s">
        <v>73</v>
      </c>
      <c r="C12" s="2" t="s">
        <v>62</v>
      </c>
      <c r="D12" s="35">
        <v>575.4</v>
      </c>
    </row>
    <row r="13" spans="1:4" ht="30.75" x14ac:dyDescent="0.25">
      <c r="A13" s="34" t="s">
        <v>24</v>
      </c>
      <c r="B13" s="5" t="s">
        <v>73</v>
      </c>
      <c r="C13" s="2" t="s">
        <v>90</v>
      </c>
      <c r="D13" s="35">
        <v>5.0999999999999996</v>
      </c>
    </row>
    <row r="14" spans="1:4" ht="30.75" x14ac:dyDescent="0.25">
      <c r="A14" s="34" t="s">
        <v>25</v>
      </c>
      <c r="B14" s="5" t="s">
        <v>73</v>
      </c>
      <c r="C14" s="2" t="s">
        <v>63</v>
      </c>
      <c r="D14" s="35">
        <v>0</v>
      </c>
    </row>
    <row r="15" spans="1:4" ht="30.75" x14ac:dyDescent="0.25">
      <c r="A15" s="34" t="s">
        <v>26</v>
      </c>
      <c r="B15" s="5" t="s">
        <v>73</v>
      </c>
      <c r="C15" s="38" t="s">
        <v>86</v>
      </c>
      <c r="D15" s="37">
        <f>ROUND(D12-D13-D14,1)</f>
        <v>570.29999999999995</v>
      </c>
    </row>
    <row r="16" spans="1:4" ht="30.75" x14ac:dyDescent="0.25">
      <c r="A16" s="34" t="s">
        <v>28</v>
      </c>
      <c r="B16" s="5" t="s">
        <v>73</v>
      </c>
      <c r="C16" s="2" t="s">
        <v>64</v>
      </c>
      <c r="D16" s="35">
        <v>20</v>
      </c>
    </row>
    <row r="17" spans="1:4" ht="45.75" x14ac:dyDescent="0.25">
      <c r="A17" s="34" t="s">
        <v>29</v>
      </c>
      <c r="B17" s="5" t="s">
        <v>73</v>
      </c>
      <c r="C17" s="2" t="s">
        <v>65</v>
      </c>
      <c r="D17" s="35">
        <v>0.3</v>
      </c>
    </row>
    <row r="18" spans="1:4" ht="30.75" x14ac:dyDescent="0.25">
      <c r="A18" s="34" t="s">
        <v>30</v>
      </c>
      <c r="B18" s="5" t="s">
        <v>73</v>
      </c>
      <c r="C18" s="2" t="s">
        <v>66</v>
      </c>
      <c r="D18" s="35">
        <v>0.2</v>
      </c>
    </row>
    <row r="19" spans="1:4" ht="30.75" x14ac:dyDescent="0.25">
      <c r="A19" s="34" t="s">
        <v>31</v>
      </c>
      <c r="B19" s="5" t="s">
        <v>73</v>
      </c>
      <c r="C19" s="2" t="s">
        <v>67</v>
      </c>
      <c r="D19" s="35">
        <v>0</v>
      </c>
    </row>
    <row r="20" spans="1:4" ht="31.5" x14ac:dyDescent="0.25">
      <c r="A20" s="34" t="s">
        <v>32</v>
      </c>
      <c r="B20" s="5" t="s">
        <v>73</v>
      </c>
      <c r="C20" s="3" t="s">
        <v>91</v>
      </c>
      <c r="D20" s="37">
        <f>ROUND(D16-D17-D18-D19,1)</f>
        <v>19.5</v>
      </c>
    </row>
    <row r="21" spans="1:4" ht="31.5" x14ac:dyDescent="0.25">
      <c r="A21" s="34" t="s">
        <v>34</v>
      </c>
      <c r="B21" s="5" t="s">
        <v>73</v>
      </c>
      <c r="C21" s="3" t="s">
        <v>87</v>
      </c>
      <c r="D21" s="37">
        <f>IF(ISERR(ROUND(D15/D20,1)),"",ROUND(D15/D20,1))</f>
        <v>29.2</v>
      </c>
    </row>
    <row r="22" spans="1:4" ht="15.75" x14ac:dyDescent="0.25">
      <c r="A22" s="40" t="s">
        <v>41</v>
      </c>
      <c r="B22" s="6" t="s">
        <v>40</v>
      </c>
      <c r="C22" s="2" t="s">
        <v>59</v>
      </c>
      <c r="D22" s="35" t="str">
        <f>IF(D11&gt;=D21,D15,"N/A")</f>
        <v>N/A</v>
      </c>
    </row>
    <row r="23" spans="1:4" ht="30.75" x14ac:dyDescent="0.25">
      <c r="A23" s="40" t="s">
        <v>42</v>
      </c>
      <c r="B23" s="6" t="s">
        <v>40</v>
      </c>
      <c r="C23" s="2" t="s">
        <v>60</v>
      </c>
      <c r="D23" s="35">
        <f>IF(D11&lt;D21,D21-D11, "N/A")</f>
        <v>2.6999999999999993</v>
      </c>
    </row>
    <row r="24" spans="1:4" ht="30.75" x14ac:dyDescent="0.25">
      <c r="A24" s="40" t="s">
        <v>56</v>
      </c>
      <c r="B24" s="6" t="s">
        <v>40</v>
      </c>
      <c r="C24" s="2" t="s">
        <v>46</v>
      </c>
      <c r="D24" s="35">
        <f>D20</f>
        <v>19.5</v>
      </c>
    </row>
    <row r="25" spans="1:4" ht="31.5" x14ac:dyDescent="0.25">
      <c r="A25" s="40" t="s">
        <v>43</v>
      </c>
      <c r="B25" s="6" t="s">
        <v>40</v>
      </c>
      <c r="C25" s="3" t="s">
        <v>47</v>
      </c>
      <c r="D25" s="37">
        <f>IF(D23="N/A","N/A",ROUND(D23*D20,1))</f>
        <v>52.7</v>
      </c>
    </row>
    <row r="26" spans="1:4" ht="90" x14ac:dyDescent="0.25">
      <c r="A26" s="41" t="s">
        <v>49</v>
      </c>
      <c r="B26" s="7" t="s">
        <v>48</v>
      </c>
      <c r="C26" s="45" t="s">
        <v>92</v>
      </c>
      <c r="D26" s="43" t="s">
        <v>55</v>
      </c>
    </row>
    <row r="27" spans="1:4" ht="15.75" x14ac:dyDescent="0.25">
      <c r="A27" s="19" t="s">
        <v>51</v>
      </c>
      <c r="B27" s="19"/>
      <c r="C27" s="13"/>
      <c r="D27" s="13"/>
    </row>
    <row r="28" spans="1:4" ht="15.75" x14ac:dyDescent="0.25">
      <c r="A28" s="19" t="s">
        <v>52</v>
      </c>
      <c r="B28" s="19"/>
      <c r="C28" s="13"/>
      <c r="D28" s="13"/>
    </row>
    <row r="29" spans="1:4" ht="15.75" x14ac:dyDescent="0.25">
      <c r="A29" s="20" t="s">
        <v>57</v>
      </c>
      <c r="B29" s="19"/>
      <c r="C29" s="13"/>
      <c r="D29" s="13"/>
    </row>
  </sheetData>
  <sheetProtection algorithmName="SHA-512" hashValue="qh8dNHTawbzXsBShY61y6EF1o6bsRCxQ8gXuCVTn28J1feFV9juBNeQgF19M90wGY5MsSToKdCssMIxzbEyl7Q==" saltValue="xgGjnhk/gmHsc/MDIIcdHQ==" spinCount="100000" sheet="1" objects="1" scenarios="1"/>
  <dataValidations count="1">
    <dataValidation type="custom" allowBlank="1" showErrorMessage="1" errorTitle="Error" error="Only numeric values with one decimal place allowed." sqref="D11 D12:D14 D16:D19">
      <formula1>IF(ISNUMBER(D11),IF(ISERR(FIND(".",D11,1)),0,LEN(D11)-FIND(".",D11,1))&lt;2,FALSE)</formula1>
    </dataValidation>
  </dataValidations>
  <hyperlinks>
    <hyperlink ref="A3" r:id="rId1" tooltip="http://www.cde.ca.gov/sp/eo/is/cbisratiocalcinstr1718.asp"/>
  </hyperlinks>
  <printOptions horizontalCentered="1"/>
  <pageMargins left="0.25" right="0.25" top="0.75" bottom="0.75" header="0.3" footer="0.3"/>
  <pageSetup scale="63" orientation="portrait"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District</vt:lpstr>
      <vt:lpstr>COE</vt:lpstr>
      <vt:lpstr>Charter</vt:lpstr>
      <vt:lpstr>District!Print_Area</vt:lpstr>
    </vt:vector>
  </TitlesOfParts>
  <Company>CA Department of Education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Calculation Example for CBIS 2017–18 - Independent Study (CA Dept of Education)</dc:title>
  <dc:subject>Calculation Example for Course-Based Independent Study 2017–18.</dc:subject>
  <dc:creator>CA Dept of Education</dc:creator>
  <cp:lastModifiedBy>Rico Ewing</cp:lastModifiedBy>
  <cp:lastPrinted>2018-04-19T18:45:29Z</cp:lastPrinted>
  <dcterms:created xsi:type="dcterms:W3CDTF">2018-01-26T17:18:45Z</dcterms:created>
  <dcterms:modified xsi:type="dcterms:W3CDTF">2018-04-19T23:07:36Z</dcterms:modified>
</cp:coreProperties>
</file>