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2CA47D5D-91E0-4813-A8CE-279FA1D2F915}" xr6:coauthVersionLast="47" xr6:coauthVersionMax="47" xr10:uidLastSave="{00000000-0000-0000-0000-000000000000}"/>
  <bookViews>
    <workbookView xWindow="-10680" yWindow="-21240" windowWidth="37665" windowHeight="19800" xr2:uid="{1759A36D-3B81-41C0-A4E9-E8D734709B8B}"/>
  </bookViews>
  <sheets>
    <sheet name="District" sheetId="1" r:id="rId1"/>
    <sheet name="COE" sheetId="2" r:id="rId2"/>
    <sheet name="Charter"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2" l="1"/>
  <c r="D23" i="2" s="1"/>
  <c r="D14" i="2"/>
  <c r="D20" i="3"/>
  <c r="D24" i="3" s="1"/>
  <c r="D15" i="3"/>
  <c r="D21" i="3" l="1"/>
  <c r="D23" i="3" s="1"/>
  <c r="D25" i="3" s="1"/>
  <c r="D20" i="2"/>
  <c r="D22" i="2" s="1"/>
  <c r="D24" i="2" s="1"/>
  <c r="D22" i="3" l="1"/>
  <c r="D21" i="2"/>
  <c r="D32" i="1" l="1"/>
  <c r="D36" i="1" s="1"/>
  <c r="D26" i="1"/>
  <c r="D33" i="1" s="1"/>
  <c r="D20" i="1"/>
  <c r="D14" i="1"/>
  <c r="D21" i="1" s="1"/>
  <c r="D35" i="1" l="1"/>
  <c r="D37" i="1" s="1"/>
  <c r="D34" i="1"/>
</calcChain>
</file>

<file path=xl/sharedStrings.xml><?xml version="1.0" encoding="utf-8"?>
<sst xmlns="http://schemas.openxmlformats.org/spreadsheetml/2006/main" count="232" uniqueCount="104">
  <si>
    <t>Note: Refer to instructions for more detail (link below). For Steps 1 and 2 enter positive numbers only.</t>
  </si>
  <si>
    <t>LEGEND: ADA = Average Daily Attendance, FTE = Full-Time Equivalent</t>
  </si>
  <si>
    <r>
      <rPr>
        <b/>
        <sz val="12"/>
        <color theme="1"/>
        <rFont val="Arial"/>
        <family val="2"/>
      </rPr>
      <t>Step 1</t>
    </r>
    <r>
      <rPr>
        <sz val="12"/>
        <color theme="1"/>
        <rFont val="Arial"/>
        <family val="2"/>
      </rPr>
      <t xml:space="preserve"> - Comparative Ratio Calculation (Section A): Determine the Comparative Ratio of Pupils' ADA to FTE Certificated Employees 
</t>
    </r>
  </si>
  <si>
    <r>
      <rPr>
        <b/>
        <sz val="12"/>
        <color theme="1"/>
        <rFont val="Arial"/>
        <family val="2"/>
      </rPr>
      <t>Step 2</t>
    </r>
    <r>
      <rPr>
        <sz val="12"/>
        <color theme="1"/>
        <rFont val="Arial"/>
        <family val="2"/>
      </rPr>
      <t xml:space="preserve"> - Independent Study Ratio Calculation (Section B): Determine the Ratio of Independent Study Pupils’ ADA to Independent Study FTE Certificated Employees </t>
    </r>
  </si>
  <si>
    <r>
      <rPr>
        <b/>
        <sz val="12"/>
        <color theme="1"/>
        <rFont val="Arial"/>
        <family val="2"/>
      </rPr>
      <t>Step 3</t>
    </r>
    <r>
      <rPr>
        <sz val="12"/>
        <color theme="1"/>
        <rFont val="Arial"/>
        <family val="2"/>
      </rPr>
      <t xml:space="preserve"> - Excess ADA Calculation (Section C): Determine Excess ADA </t>
    </r>
  </si>
  <si>
    <r>
      <rPr>
        <b/>
        <sz val="12"/>
        <color theme="1"/>
        <rFont val="Arial"/>
        <family val="2"/>
      </rPr>
      <t>Step 4</t>
    </r>
    <r>
      <rPr>
        <sz val="12"/>
        <color theme="1"/>
        <rFont val="Arial"/>
        <family val="2"/>
      </rPr>
      <t xml:space="preserve"> - Reporting Requirements (Section D): Report Excess ADA by Grade Span</t>
    </r>
  </si>
  <si>
    <t>SECTION</t>
  </si>
  <si>
    <t>RATIO</t>
  </si>
  <si>
    <t>INSTRUCTIONS</t>
  </si>
  <si>
    <t>RESULT</t>
  </si>
  <si>
    <t>A.1</t>
  </si>
  <si>
    <t xml:space="preserve">Comparative Ratio Calculation </t>
  </si>
  <si>
    <t>A.1.a</t>
  </si>
  <si>
    <t>Less: Full-time independent study ADA (includes both course based independent study (CBIS) and traditional independent study)</t>
  </si>
  <si>
    <t>A.1.b</t>
  </si>
  <si>
    <t xml:space="preserve">Less: Full-time special day class ADA </t>
  </si>
  <si>
    <t>A.1.c</t>
  </si>
  <si>
    <t xml:space="preserve">Less: Necessary Small School ADA </t>
  </si>
  <si>
    <t>A.1.d</t>
  </si>
  <si>
    <r>
      <t xml:space="preserve">Net comparative ADA </t>
    </r>
    <r>
      <rPr>
        <sz val="12"/>
        <color indexed="8"/>
        <rFont val="Arial"/>
        <family val="2"/>
      </rPr>
      <t>(= A.1 - A.1.a - A.1.b - A.1.c)</t>
    </r>
  </si>
  <si>
    <t>A.2</t>
  </si>
  <si>
    <t xml:space="preserve">Full-time equivalent (FTE) certificated employees providing direct instruction to pupils included in A.1 </t>
  </si>
  <si>
    <t>A.2.a</t>
  </si>
  <si>
    <t>Less: FTE certificated employees who provide full-time independent study instruction</t>
  </si>
  <si>
    <t>A.2.b</t>
  </si>
  <si>
    <t xml:space="preserve">Less: FTE certificated employees who provide instruction to full-time special day class pupils </t>
  </si>
  <si>
    <t>A.2.c</t>
  </si>
  <si>
    <t xml:space="preserve">Less: FTE certificated employees who provide instruction in Necessary Small Schools </t>
  </si>
  <si>
    <t>A.2.d</t>
  </si>
  <si>
    <t>A.2.e</t>
  </si>
  <si>
    <r>
      <t xml:space="preserve">Net FTE certificated employees </t>
    </r>
    <r>
      <rPr>
        <sz val="12"/>
        <color indexed="8"/>
        <rFont val="Arial"/>
        <family val="2"/>
      </rPr>
      <t>(= A.2 - A.2.a - A.2.b - A.2.c - A.2.d)</t>
    </r>
  </si>
  <si>
    <t>A.3</t>
  </si>
  <si>
    <r>
      <t xml:space="preserve">Comparative ratio </t>
    </r>
    <r>
      <rPr>
        <sz val="12"/>
        <color indexed="8"/>
        <rFont val="Arial"/>
        <family val="2"/>
      </rPr>
      <t xml:space="preserve">(net comparative ADA divided by net FTE certificated employees, or the ratio negotiated in a collective bargaining agreement) </t>
    </r>
  </si>
  <si>
    <t>B.1</t>
  </si>
  <si>
    <t>Independent Study Ratio Calculation</t>
  </si>
  <si>
    <t>Total ADA for full-time CBIS included in A.1.a</t>
  </si>
  <si>
    <t>B.1.a</t>
  </si>
  <si>
    <t>B.1.b</t>
  </si>
  <si>
    <t xml:space="preserve">Less: Full-time CBIS ADA generated by special education pupils enrolled in special day classes on a full-time basis </t>
  </si>
  <si>
    <t>B.1.c</t>
  </si>
  <si>
    <t xml:space="preserve">Less: Full-time CBIS ADA generated by pupils in Necessary Small Schools </t>
  </si>
  <si>
    <t>B.1.d</t>
  </si>
  <si>
    <r>
      <t xml:space="preserve">Net independent study ADA </t>
    </r>
    <r>
      <rPr>
        <sz val="12"/>
        <color indexed="8"/>
        <rFont val="Arial"/>
        <family val="2"/>
      </rPr>
      <t>(= B.1 - B.1.a - B.1.b - B.1.c)</t>
    </r>
  </si>
  <si>
    <t>B.2</t>
  </si>
  <si>
    <t>Total FTE certificated employees providing instruction to full-time independent study pupils in B.1</t>
  </si>
  <si>
    <t>B.2.a</t>
  </si>
  <si>
    <t>B.2.b</t>
  </si>
  <si>
    <t>Less: FTE certificated employees who provide independent study instruction to special day class pupils  in B.1.b</t>
  </si>
  <si>
    <t>B.2.c</t>
  </si>
  <si>
    <t>Less: FTE certificated employees who provide independent study instruction in Necessary Small Schools in B.1.c</t>
  </si>
  <si>
    <t>B.2.d</t>
  </si>
  <si>
    <t>B.2.e</t>
  </si>
  <si>
    <r>
      <t>Net FTE certificated employees providing instruction to net independent study pupils</t>
    </r>
    <r>
      <rPr>
        <sz val="12"/>
        <color indexed="8"/>
        <rFont val="Arial"/>
        <family val="2"/>
      </rPr>
      <t xml:space="preserve"> (= B.2 - B.2.a - B.2.b - B.2.c - B.2.d)</t>
    </r>
  </si>
  <si>
    <t>B.3</t>
  </si>
  <si>
    <r>
      <t>Independent study ratio</t>
    </r>
    <r>
      <rPr>
        <sz val="12"/>
        <color indexed="8"/>
        <rFont val="Arial"/>
        <family val="2"/>
      </rPr>
      <t xml:space="preserve"> (net independent study ADA divided by net FTE certificated employees providing instruction to independent study pupils) </t>
    </r>
  </si>
  <si>
    <t>C.1</t>
  </si>
  <si>
    <t>Excess ADA Calculation</t>
  </si>
  <si>
    <t xml:space="preserve">If A.3 is equal to or greater than B.3, include all CBIS ADA in ADA reported at P-2 and Annual </t>
  </si>
  <si>
    <t>C.2</t>
  </si>
  <si>
    <t>If A.3 is less than B.3, subtract the independent study ratio from the comparative ratio to determine the excess ADA per FTE (if A.3 &lt; B.3, then = B.3 - A.3)</t>
  </si>
  <si>
    <t>C.2 Continued</t>
  </si>
  <si>
    <t xml:space="preserve">Net FTE certificated employees providing instruction to net independent study pupils </t>
  </si>
  <si>
    <t>C.3</t>
  </si>
  <si>
    <t>D.1</t>
  </si>
  <si>
    <t>Reporting Requirements</t>
  </si>
  <si>
    <t>Subtract excess CBIS ADA from ADA to be reported on Line A-1 of the school district P-2 and Annual attendance data submission from any applicable school district PADC entry screen.  Report excess ADA by grade span on Line B-4 of the P-2 and Annual Attendance School District entry screen.  Excess ADA should be distributed proportionately to each grade span based on total ADA reported in each grade span.  Note: excess ADA is referred to as "Course Based Independent Study ADA not eligible for general funding" in the PADC Software.</t>
  </si>
  <si>
    <t>N/A</t>
  </si>
  <si>
    <t>California Department of Education</t>
  </si>
  <si>
    <t>School Fiscal Services Division</t>
  </si>
  <si>
    <t xml:space="preserve">Less: FTE certificated employees whose services supplement direct instruction or who perform administrative duties </t>
  </si>
  <si>
    <r>
      <rPr>
        <b/>
        <sz val="12"/>
        <color theme="1"/>
        <rFont val="Arial"/>
        <family val="2"/>
      </rPr>
      <t xml:space="preserve">Step 1 </t>
    </r>
    <r>
      <rPr>
        <sz val="12"/>
        <color theme="1"/>
        <rFont val="Arial"/>
        <family val="2"/>
      </rPr>
      <t xml:space="preserve">- Comparative Ratio Calculation (Section A): Determine the Comparative Ratio of Pupils' ADA to FTE Certificated Employees 
</t>
    </r>
  </si>
  <si>
    <t>(All non-classroom based pupils are accounted for through independent study.)</t>
  </si>
  <si>
    <t xml:space="preserve">Less: Course based independent study (CBIS) ADA generated by special education pupils enrolled in special day classes on a full-time basis </t>
  </si>
  <si>
    <t xml:space="preserve">Less: Full-time traditional independent study ADA </t>
  </si>
  <si>
    <t>Net independent study ADA (= B.1 - B.1.a - B.1.b)</t>
  </si>
  <si>
    <t>Less: FTE certificated employees who provide independent study instruction to full-time special day class pupils in B.1.a</t>
  </si>
  <si>
    <t>Less: FTE certificated employees who provide full-time traditional independent study ADA in B.1.b</t>
  </si>
  <si>
    <t xml:space="preserve">Net FTE certificated employees providing instruction to net independent study pupils (= B.2 - B.2.a - B.2.b - B.2.c) </t>
  </si>
  <si>
    <t xml:space="preserve">Independent study ratio (net independent study ADA divided by net FTE certificated employees providing instruction to independent study pupils) </t>
  </si>
  <si>
    <t>If A.1 is equal to or greater than B.3, include all CBIS ADA in ADA reported at P-2 and Annual</t>
  </si>
  <si>
    <t>If A.1 is less than B.3, subtract the independent study ratio from the comparative ratio to determine the excess ADA per FTE (if A.1 &lt; B.3, = B.3 - A.1)</t>
  </si>
  <si>
    <t>Less: FTE certificated employees who provide independent study instruction to special day class pupils in B.1.b</t>
  </si>
  <si>
    <t>Subtract excess CBIS ADA from ADA reported by pupil type on the COE P-2 and Annual attendance data submission from any applicable COE PADC entry screen. Report excess ADA by grade span on Line B-6 of the P-2 and Annual Attendance COE entry screen or Line B-4 of the Attendance District Funded County Programs entry screens. Excess ADA should be distributed proportionately to each grade span based on total ADA reported in each grade span.  Note: excess ADA is referred to as "Course Based Independent Study ADA not eligible for general funding" in the PADC Software.</t>
  </si>
  <si>
    <r>
      <t xml:space="preserve">Independent study ratio </t>
    </r>
    <r>
      <rPr>
        <sz val="12"/>
        <color theme="1"/>
        <rFont val="Arial"/>
        <family val="2"/>
      </rPr>
      <t>(net independent study ADA [B.1.c] divided by net FTE certificated employees providing instruction to independent study pupils [B.2.d])</t>
    </r>
  </si>
  <si>
    <t>Obtain the prior year comparative ratio (net comparative ADA divided by net FTE certificated employees) for all other educational programs of the high school or unified school district with the largest ADA of pupils in that county, or the ratio negotiated in a collective bargaining agreement.</t>
  </si>
  <si>
    <t>Obtain the prior year comparative ratio (net comparative ADA divided by net FTE certificated employees) for all other educational programs of the high school or unified school district with the largest ADA of pupils in that county, or use a ratio of 25.0:1.0, or the ratio negotiated in a collective bargaining agreement.</t>
  </si>
  <si>
    <t>Total ADA to be reported on lines A-1 and A-5 of the school district’s P-2 attendance data submission from any applicable school district Principal Apportionment Data Collection (PADC) Web Application data entry screen.</t>
  </si>
  <si>
    <t>Total ADA for full-time independent study included in ADA to be reported in the County Office of Education's (COE) P-2 Attendance data submission from any COE Principal Apportionment Data Collection (PADC) Web Application data entry screen</t>
  </si>
  <si>
    <t xml:space="preserve">Total independent study ADA to be reported in the charter school's P-2 attendance data submission from any applicable Principal Apportionment Data Collection (PADC) Web Application data entry screen </t>
  </si>
  <si>
    <t xml:space="preserve">Less: FTE certificated employees whose services supplement direct instruction or who perform administrative duties. An "FTE" means an employee who is required to work a minimum 6-hour day and 175 days per fiscal year. </t>
  </si>
  <si>
    <t>Net FTE certificated employees providing instruction to net independent study pupils (= B.2 - B.2.a - B.2.b - B.2.c)</t>
  </si>
  <si>
    <r>
      <t>Less: Full-time course based independent study (CBIS) ADA generated by pupils</t>
    </r>
    <r>
      <rPr>
        <sz val="12"/>
        <rFont val="Arial"/>
        <family val="2"/>
      </rPr>
      <t xml:space="preserve"> who turn 19 years old during the school year</t>
    </r>
  </si>
  <si>
    <r>
      <t xml:space="preserve">Less: FTE certificated employees who provide independent study instruction to pupils </t>
    </r>
    <r>
      <rPr>
        <sz val="12"/>
        <rFont val="Arial"/>
        <family val="2"/>
      </rPr>
      <t>who turn 19 years old during the school year in B.1.</t>
    </r>
    <r>
      <rPr>
        <sz val="12"/>
        <color theme="1"/>
        <rFont val="Arial"/>
        <family val="2"/>
      </rPr>
      <t>a</t>
    </r>
  </si>
  <si>
    <r>
      <t>Less: Full-time CBIS ADA generated by pupils</t>
    </r>
    <r>
      <rPr>
        <strike/>
        <sz val="12"/>
        <color rgb="FFFF0000"/>
        <rFont val="Arial"/>
        <family val="2"/>
      </rPr>
      <t xml:space="preserve"> </t>
    </r>
    <r>
      <rPr>
        <sz val="12"/>
        <rFont val="Arial"/>
        <family val="2"/>
      </rPr>
      <t>who turn 19 years old during the school year</t>
    </r>
  </si>
  <si>
    <r>
      <t xml:space="preserve">Less: FTE certificated employees who provide independent study instruction to pupils </t>
    </r>
    <r>
      <rPr>
        <sz val="12"/>
        <rFont val="Arial"/>
        <family val="2"/>
      </rPr>
      <t>who turn 19 years old during the school year in B.1.a</t>
    </r>
  </si>
  <si>
    <t>FY 2023–24 Course Based Independent Study Ratio Calculations for Charter Schools Example</t>
  </si>
  <si>
    <t>December 2023</t>
  </si>
  <si>
    <t>FY 2023–24 Course Based Independent Study Ratio Calculations for County Offices of Education Example</t>
  </si>
  <si>
    <t>FY 2023–24 Course Based Independent Study Ratio Calculations for School Districts Example</t>
  </si>
  <si>
    <t>https://cde.ca.gov/sp/eo/is/cbisratiocalcinstr2324.asp</t>
  </si>
  <si>
    <r>
      <t xml:space="preserve">Subtract excess CBIS ADA from ADA reported on Line </t>
    </r>
    <r>
      <rPr>
        <sz val="12"/>
        <rFont val="Arial"/>
        <family val="2"/>
      </rPr>
      <t>C-1</t>
    </r>
    <r>
      <rPr>
        <sz val="12"/>
        <color theme="1"/>
        <rFont val="Arial"/>
        <family val="2"/>
      </rPr>
      <t xml:space="preserve"> of the charter school P-2 and Annual attendance data submission from any applicable charter school entry screen. Report excess ADA by grade span on Line E-6 of the P-2 and Annual Charter School Attendance entry screen or Line </t>
    </r>
    <r>
      <rPr>
        <sz val="12"/>
        <rFont val="Arial"/>
        <family val="2"/>
      </rPr>
      <t>J-3</t>
    </r>
    <r>
      <rPr>
        <sz val="12"/>
        <color theme="1"/>
        <rFont val="Arial"/>
        <family val="2"/>
      </rPr>
      <t xml:space="preserve"> of the P-2 and Annual All Charter District Attendance entry screen. Excess ADA should be distributed proportionately to each grade span based on total ADA reported in each grade span.  Note: excess ADA is referred to as "Course Based Independent Study ADA not eligible for funding" in the PADC Software.</t>
    </r>
  </si>
  <si>
    <r>
      <t>Excess CBIS ADA</t>
    </r>
    <r>
      <rPr>
        <sz val="12"/>
        <color indexed="8"/>
        <rFont val="Arial"/>
        <family val="2"/>
      </rPr>
      <t xml:space="preserve"> (excess ADA per FTE in C.2 multiplied by the net FTE certificated employees providing instruction to net independent study pupils in Step 2) </t>
    </r>
  </si>
  <si>
    <r>
      <t>Excess CBIS ADA</t>
    </r>
    <r>
      <rPr>
        <sz val="12"/>
        <color indexed="8"/>
        <rFont val="Arial"/>
        <family val="2"/>
      </rPr>
      <t xml:space="preserve"> (excess ADA per FTE in C.2 multiplied by the net FTE certificated employees providing instruction to net independent study pupils in Step 2)</t>
    </r>
  </si>
  <si>
    <t>Total FTE certificated employees providing instruction to independent study pupils in B.1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</si>
</sst>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_);[Red]\(#,##0.0\)"/>
  </numFmts>
  <fonts count="17" x14ac:knownFonts="1">
    <font>
      <sz val="11"/>
      <color theme="1"/>
      <name val="Calibri"/>
      <family val="2"/>
      <scheme val="minor"/>
    </font>
    <font>
      <sz val="12"/>
      <color theme="1"/>
      <name val="Arial"/>
      <family val="2"/>
    </font>
    <font>
      <sz val="12"/>
      <color theme="1"/>
      <name val="Arial"/>
      <family val="2"/>
    </font>
    <font>
      <sz val="12"/>
      <color theme="1"/>
      <name val="Arial"/>
      <family val="2"/>
    </font>
    <font>
      <b/>
      <sz val="15"/>
      <color theme="3"/>
      <name val="Calibri"/>
      <family val="2"/>
      <scheme val="minor"/>
    </font>
    <font>
      <b/>
      <sz val="16"/>
      <name val="Arial"/>
      <family val="2"/>
    </font>
    <font>
      <b/>
      <sz val="18"/>
      <name val="Arial"/>
      <family val="2"/>
    </font>
    <font>
      <b/>
      <i/>
      <sz val="12"/>
      <color theme="1"/>
      <name val="Arial"/>
      <family val="2"/>
    </font>
    <font>
      <b/>
      <sz val="16"/>
      <color theme="1"/>
      <name val="Arial"/>
      <family val="2"/>
    </font>
    <font>
      <sz val="11"/>
      <color theme="1"/>
      <name val="Arial"/>
      <family val="2"/>
    </font>
    <font>
      <u/>
      <sz val="12"/>
      <color theme="10"/>
      <name val="Arial"/>
      <family val="2"/>
    </font>
    <font>
      <sz val="12"/>
      <color theme="1"/>
      <name val="Arial"/>
      <family val="2"/>
    </font>
    <font>
      <i/>
      <sz val="12"/>
      <color theme="1"/>
      <name val="Arial"/>
      <family val="2"/>
    </font>
    <font>
      <b/>
      <sz val="12"/>
      <color theme="1"/>
      <name val="Arial"/>
      <family val="2"/>
    </font>
    <font>
      <sz val="12"/>
      <color indexed="8"/>
      <name val="Arial"/>
      <family val="2"/>
    </font>
    <font>
      <sz val="12"/>
      <name val="Arial"/>
      <family val="2"/>
    </font>
    <font>
      <strike/>
      <sz val="12"/>
      <color rgb="FFFF0000"/>
      <name val="Arial"/>
      <family val="2"/>
    </font>
  </fonts>
  <fills count="3">
    <fill>
      <patternFill patternType="none"/>
    </fill>
    <fill>
      <patternFill patternType="gray125"/>
    </fill>
    <fill>
      <patternFill patternType="solid">
        <fgColor rgb="FF135EA4"/>
        <bgColor indexed="64"/>
      </patternFill>
    </fill>
  </fills>
  <borders count="11">
    <border>
      <left/>
      <right/>
      <top/>
      <bottom/>
      <diagonal/>
    </border>
    <border>
      <left/>
      <right/>
      <top/>
      <bottom style="thick">
        <color theme="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4" fillId="0" borderId="1" applyNumberFormat="0" applyFill="0" applyAlignment="0" applyProtection="0"/>
    <xf numFmtId="0" fontId="10" fillId="0" borderId="0" applyNumberFormat="0" applyFill="0" applyBorder="0" applyAlignment="0" applyProtection="0"/>
  </cellStyleXfs>
  <cellXfs count="42">
    <xf numFmtId="0" fontId="0" fillId="0" borderId="0" xfId="0"/>
    <xf numFmtId="0" fontId="5" fillId="0" borderId="0" xfId="1" applyFont="1" applyFill="1" applyBorder="1" applyAlignment="1">
      <alignment horizontal="left"/>
    </xf>
    <xf numFmtId="0" fontId="10" fillId="0" borderId="0" xfId="2" applyFill="1"/>
    <xf numFmtId="0" fontId="6" fillId="0" borderId="0" xfId="1" applyFont="1" applyFill="1" applyBorder="1" applyAlignment="1">
      <alignment horizontal="centerContinuous" wrapText="1"/>
    </xf>
    <xf numFmtId="0" fontId="7" fillId="0" borderId="0" xfId="0" applyFont="1" applyAlignment="1">
      <alignment horizontal="left"/>
    </xf>
    <xf numFmtId="0" fontId="8" fillId="0" borderId="0" xfId="0" applyFont="1" applyAlignment="1">
      <alignment horizontal="centerContinuous"/>
    </xf>
    <xf numFmtId="0" fontId="9" fillId="0" borderId="0" xfId="0" applyFont="1"/>
    <xf numFmtId="0" fontId="11" fillId="0" borderId="0" xfId="0" applyFont="1"/>
    <xf numFmtId="0" fontId="12" fillId="0" borderId="0" xfId="0" applyFont="1"/>
    <xf numFmtId="0" fontId="11" fillId="0" borderId="0" xfId="0" applyFont="1" applyAlignment="1">
      <alignment horizontal="left" vertical="top"/>
    </xf>
    <xf numFmtId="0" fontId="11" fillId="0" borderId="0" xfId="0" applyFont="1" applyAlignment="1">
      <alignment horizontal="centerContinuous" vertical="justify"/>
    </xf>
    <xf numFmtId="0" fontId="11" fillId="0" borderId="5" xfId="0" applyFont="1" applyBorder="1" applyAlignment="1">
      <alignment horizontal="center" wrapText="1"/>
    </xf>
    <xf numFmtId="0" fontId="11" fillId="0" borderId="6" xfId="0" applyFont="1" applyBorder="1" applyAlignment="1">
      <alignment horizontal="center" wrapText="1"/>
    </xf>
    <xf numFmtId="0" fontId="1" fillId="0" borderId="6" xfId="0" applyFont="1" applyBorder="1" applyAlignment="1">
      <alignment wrapText="1"/>
    </xf>
    <xf numFmtId="164" fontId="11" fillId="0" borderId="7" xfId="0" applyNumberFormat="1" applyFont="1" applyBorder="1" applyAlignment="1">
      <alignment horizontal="center" wrapText="1"/>
    </xf>
    <xf numFmtId="0" fontId="11" fillId="0" borderId="6" xfId="0" applyFont="1" applyBorder="1" applyAlignment="1">
      <alignment wrapText="1"/>
    </xf>
    <xf numFmtId="0" fontId="13" fillId="0" borderId="6" xfId="0" applyFont="1" applyBorder="1" applyAlignment="1">
      <alignment horizontal="right"/>
    </xf>
    <xf numFmtId="164" fontId="13" fillId="0" borderId="7" xfId="0" applyNumberFormat="1" applyFont="1" applyBorder="1" applyAlignment="1">
      <alignment horizontal="center" wrapText="1"/>
    </xf>
    <xf numFmtId="0" fontId="3" fillId="0" borderId="6" xfId="0" applyFont="1" applyBorder="1" applyAlignment="1">
      <alignment wrapText="1"/>
    </xf>
    <xf numFmtId="0" fontId="13" fillId="0" borderId="6" xfId="0" applyFont="1" applyBorder="1" applyAlignment="1">
      <alignment horizontal="right" wrapText="1"/>
    </xf>
    <xf numFmtId="0" fontId="13" fillId="0" borderId="6" xfId="0" applyFont="1" applyBorder="1" applyAlignment="1">
      <alignment wrapText="1"/>
    </xf>
    <xf numFmtId="0" fontId="15" fillId="0" borderId="5" xfId="0" applyFont="1" applyBorder="1" applyAlignment="1">
      <alignment horizontal="center" wrapText="1"/>
    </xf>
    <xf numFmtId="0" fontId="15" fillId="0" borderId="6" xfId="0" applyFont="1" applyBorder="1" applyAlignment="1">
      <alignment horizontal="center" wrapText="1"/>
    </xf>
    <xf numFmtId="0" fontId="15" fillId="0" borderId="8" xfId="0" applyFont="1" applyBorder="1" applyAlignment="1">
      <alignment horizontal="center" wrapText="1"/>
    </xf>
    <xf numFmtId="0" fontId="15" fillId="0" borderId="9" xfId="0" applyFont="1" applyBorder="1" applyAlignment="1">
      <alignment horizontal="center" wrapText="1"/>
    </xf>
    <xf numFmtId="0" fontId="11" fillId="0" borderId="9" xfId="0" applyFont="1" applyBorder="1" applyAlignment="1">
      <alignment wrapText="1"/>
    </xf>
    <xf numFmtId="0" fontId="11" fillId="0" borderId="10" xfId="0" applyFont="1" applyBorder="1" applyAlignment="1">
      <alignment horizontal="center"/>
    </xf>
    <xf numFmtId="49" fontId="1" fillId="0" borderId="0" xfId="0" applyNumberFormat="1" applyFont="1"/>
    <xf numFmtId="0" fontId="2" fillId="0" borderId="0" xfId="0" applyFont="1"/>
    <xf numFmtId="0" fontId="2" fillId="0" borderId="0" xfId="0" applyFont="1" applyAlignment="1">
      <alignment horizontal="left" vertical="top"/>
    </xf>
    <xf numFmtId="0" fontId="2" fillId="0" borderId="0" xfId="0" applyFont="1" applyAlignment="1">
      <alignment horizontal="centerContinuous" vertical="justify"/>
    </xf>
    <xf numFmtId="0" fontId="2" fillId="0" borderId="0" xfId="0" applyFont="1" applyAlignment="1">
      <alignment horizontal="left" indent="7"/>
    </xf>
    <xf numFmtId="0" fontId="2" fillId="0" borderId="5" xfId="0" applyFont="1" applyBorder="1" applyAlignment="1">
      <alignment horizontal="center" wrapText="1"/>
    </xf>
    <xf numFmtId="0" fontId="2" fillId="0" borderId="6" xfId="0" applyFont="1" applyBorder="1" applyAlignment="1">
      <alignment horizontal="center" wrapText="1"/>
    </xf>
    <xf numFmtId="164" fontId="2" fillId="0" borderId="7" xfId="0" applyNumberFormat="1" applyFont="1" applyBorder="1" applyAlignment="1">
      <alignment horizontal="center" wrapText="1"/>
    </xf>
    <xf numFmtId="0" fontId="2" fillId="0" borderId="6" xfId="0" applyFont="1" applyBorder="1" applyAlignment="1">
      <alignment wrapText="1"/>
    </xf>
    <xf numFmtId="0" fontId="1" fillId="0" borderId="9" xfId="0" applyFont="1" applyBorder="1" applyAlignment="1">
      <alignment wrapText="1"/>
    </xf>
    <xf numFmtId="0" fontId="2" fillId="0" borderId="10" xfId="0" applyFont="1" applyBorder="1" applyAlignment="1">
      <alignment horizontal="center"/>
    </xf>
    <xf numFmtId="0" fontId="2" fillId="0" borderId="7" xfId="0" applyFont="1" applyBorder="1" applyAlignment="1">
      <alignment horizontal="center"/>
    </xf>
    <xf numFmtId="0" fontId="13" fillId="2" borderId="2" xfId="0" applyFont="1" applyFill="1" applyBorder="1" applyAlignment="1">
      <alignment horizontal="center" wrapText="1"/>
    </xf>
    <xf numFmtId="0" fontId="13" fillId="2" borderId="3" xfId="0" applyFont="1" applyFill="1" applyBorder="1" applyAlignment="1">
      <alignment horizontal="center" wrapText="1"/>
    </xf>
    <xf numFmtId="0" fontId="13" fillId="2" borderId="4" xfId="0" applyFont="1" applyFill="1" applyBorder="1" applyAlignment="1">
      <alignment horizontal="center" wrapText="1"/>
    </xf>
  </cellXfs>
  <cellStyles count="3">
    <cellStyle name="Heading 1" xfId="1" builtinId="16"/>
    <cellStyle name="Hyperlink" xfId="2" builtinId="8" customBuiltin="1"/>
    <cellStyle name="Normal" xfId="0" builtinId="0"/>
  </cellStyles>
  <dxfs count="27">
    <dxf>
      <numFmt numFmtId="164" formatCode="#,##0.0_);[Red]\(#,##0.0\)"/>
      <fill>
        <patternFill patternType="none">
          <fgColor indexed="64"/>
          <bgColor auto="1"/>
        </patternFill>
      </fill>
      <border diagonalUp="0" diagonalDown="0" outline="0">
        <left style="thin">
          <color indexed="64"/>
        </left>
        <right/>
        <top style="thin">
          <color indexed="64"/>
        </top>
        <bottom style="thin">
          <color indexed="64"/>
        </bottom>
      </border>
    </dxf>
    <dxf>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2"/>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strike val="0"/>
        <outline val="0"/>
        <shadow val="0"/>
        <u val="none"/>
        <vertAlign val="baseline"/>
        <sz val="12"/>
        <color theme="1"/>
        <name val="Arial"/>
        <scheme val="none"/>
      </font>
      <fill>
        <patternFill patternType="solid">
          <fgColor indexed="64"/>
          <bgColor rgb="FF135EA4"/>
        </patternFill>
      </fill>
      <alignment horizontal="center" vertical="bottom" textRotation="0" wrapText="0" indent="0" justifyLastLine="0" shrinkToFit="0" readingOrder="0"/>
      <border diagonalUp="0" diagonalDown="0" outline="0">
        <left style="thin">
          <color indexed="64"/>
        </left>
        <right style="thin">
          <color indexed="64"/>
        </right>
        <top/>
        <bottom/>
      </border>
    </dxf>
    <dxf>
      <numFmt numFmtId="164" formatCode="#,##0.0_);[Red]\(#,##0.0\)"/>
      <fill>
        <patternFill patternType="none">
          <fgColor indexed="64"/>
          <bgColor auto="1"/>
        </patternFill>
      </fill>
      <alignment horizontal="center" vertical="bottom" textRotation="0"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strike val="0"/>
        <outline val="0"/>
        <shadow val="0"/>
        <u val="none"/>
        <vertAlign val="baseline"/>
        <sz val="12"/>
        <color theme="1"/>
        <name val="Arial"/>
        <scheme val="none"/>
      </font>
      <fill>
        <patternFill patternType="solid">
          <fgColor indexed="64"/>
          <bgColor rgb="FF135EA4"/>
        </patternFill>
      </fill>
      <alignment horizontal="center"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border diagonalUp="0" diagonalDown="0" outline="0">
        <left style="thin">
          <color indexed="64"/>
        </left>
        <right/>
        <top style="thin">
          <color indexed="64"/>
        </top>
        <bottom style="thin">
          <color indexed="64"/>
        </bottom>
      </border>
    </dxf>
    <dxf>
      <fill>
        <patternFill patternType="none">
          <fgColor indexed="64"/>
          <bgColor auto="1"/>
        </patternFill>
      </fill>
      <alignment horizontal="general"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strike val="0"/>
        <outline val="0"/>
        <shadow val="0"/>
        <u val="none"/>
        <vertAlign val="baseline"/>
        <sz val="12"/>
        <color theme="1"/>
        <name val="Arial"/>
        <scheme val="none"/>
      </font>
      <fill>
        <patternFill patternType="solid">
          <fgColor indexed="64"/>
          <bgColor rgb="FF135EA4"/>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F28FA2-EF06-4854-B8A3-35F32C635A42}" name="Table1" displayName="Table1" ref="A9:D38" totalsRowShown="0" headerRowDxfId="26" dataDxfId="24" headerRowBorderDxfId="25" tableBorderDxfId="23" totalsRowBorderDxfId="22">
  <tableColumns count="4">
    <tableColumn id="1" xr3:uid="{2EA4C946-92A3-47F0-B71D-B62F4C6259C8}" name="SECTION" dataDxfId="21"/>
    <tableColumn id="2" xr3:uid="{EF8734D8-8442-40C1-8E25-AC6ADF9D1BDE}" name="RATIO" dataDxfId="20"/>
    <tableColumn id="3" xr3:uid="{666EBA54-8B6F-46BE-954D-80C86B45B142}" name="INSTRUCTIONS" dataDxfId="19"/>
    <tableColumn id="4" xr3:uid="{9D86B8D3-FEFD-4273-A01A-2B010F31356D}" name="RESULT" dataDxfId="18"/>
  </tableColumns>
  <tableStyleInfo name="TableStyleLight9" showFirstColumn="0" showLastColumn="0" showRowStripes="1" showColumnStripes="0"/>
  <extLst>
    <ext xmlns:x14="http://schemas.microsoft.com/office/spreadsheetml/2009/9/main" uri="{504A1905-F514-4f6f-8877-14C23A59335A}">
      <x14:table altTextSummary="Example of how to calculate the Course Based Independent Study Ratio Calculation for District School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8EA76F2-40FA-477C-ADED-7E25EB533852}" name="Table18" displayName="Table18" ref="A9:D25" totalsRowShown="0" headerRowDxfId="17" dataDxfId="15" headerRowBorderDxfId="16" tableBorderDxfId="14" totalsRowBorderDxfId="13">
  <tableColumns count="4">
    <tableColumn id="1" xr3:uid="{5554651D-084C-436C-9880-A95D19AE20B5}" name="SECTION" dataDxfId="12"/>
    <tableColumn id="2" xr3:uid="{C5713D4D-EE34-42ED-BD77-8D3F8C16D86F}" name="RATIO" dataDxfId="11"/>
    <tableColumn id="3" xr3:uid="{A68C5BCC-4280-4352-98B0-4D790A90AA19}" name="INSTRUCTIONS" dataDxfId="10"/>
    <tableColumn id="4" xr3:uid="{50A959CD-378E-4DD1-A3C9-8424D47E07B0}" name="RESULT" dataDxfId="9"/>
  </tableColumns>
  <tableStyleInfo name="TableStyleLight9" showFirstColumn="0" showLastColumn="0" showRowStripes="1" showColumnStripes="0"/>
  <extLst>
    <ext xmlns:x14="http://schemas.microsoft.com/office/spreadsheetml/2009/9/main" uri="{504A1905-F514-4f6f-8877-14C23A59335A}">
      <x14:table altTextSummary="Example of how to calculate the Course Based Independent Study Ratio Calculation for County Offices of Educatio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3062BC4-6A44-4D7A-A0BE-6908F3FEDA19}" name="Table1813" displayName="Table1813" ref="A10:D26" totalsRowShown="0" headerRowDxfId="8" dataDxfId="6" headerRowBorderDxfId="7" tableBorderDxfId="5" totalsRowBorderDxfId="4">
  <tableColumns count="4">
    <tableColumn id="1" xr3:uid="{084A0AA3-49BE-4A0C-91B9-750CD0ABD9F3}" name="SECTION" dataDxfId="3"/>
    <tableColumn id="2" xr3:uid="{83252FAE-286F-4E71-9AA8-B78B4F936297}" name="RATIO" dataDxfId="2"/>
    <tableColumn id="3" xr3:uid="{24DE4CC5-AB4E-4007-BADB-947467CFC349}" name="INSTRUCTIONS" dataDxfId="1"/>
    <tableColumn id="4" xr3:uid="{443AC5D0-C846-4734-9F32-551AF932C5C2}" name="RESULT" dataDxfId="0"/>
  </tableColumns>
  <tableStyleInfo name="TableStyleLight9" showFirstColumn="0" showLastColumn="0" showRowStripes="1" showColumnStripes="0"/>
  <extLst>
    <ext xmlns:x14="http://schemas.microsoft.com/office/spreadsheetml/2009/9/main" uri="{504A1905-F514-4f6f-8877-14C23A59335A}">
      <x14:table altTextSummary="Example of how to calculate the Course Based Independent Study Ratio Calculation for Charter Schools."/>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cde.ca.gov/sp/eo/is/cbisratiocalcinstr2324.asp"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s://cde.ca.gov/sp/eo/is/cbisratiocalcinstr2324.asp"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3.bin"/><Relationship Id="rId1" Type="http://schemas.openxmlformats.org/officeDocument/2006/relationships/hyperlink" Target="https://cde.ca.gov/sp/eo/is/cbisratiocalcinstr2324.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A5A2C-6E87-4E05-8B1A-DD361B794E08}">
  <dimension ref="A1:D41"/>
  <sheetViews>
    <sheetView showGridLines="0" tabSelected="1" zoomScaleNormal="100" workbookViewId="0"/>
  </sheetViews>
  <sheetFormatPr defaultRowHeight="14.4" x14ac:dyDescent="0.3"/>
  <cols>
    <col min="1" max="1" width="13.5546875" customWidth="1"/>
    <col min="2" max="2" width="16.44140625" customWidth="1"/>
    <col min="3" max="3" width="95.5546875" customWidth="1"/>
    <col min="4" max="4" width="14.44140625" customWidth="1"/>
  </cols>
  <sheetData>
    <row r="1" spans="1:4" ht="22.8" x14ac:dyDescent="0.4">
      <c r="A1" s="1" t="s">
        <v>98</v>
      </c>
      <c r="B1" s="3"/>
      <c r="C1" s="3"/>
      <c r="D1" s="3"/>
    </row>
    <row r="2" spans="1:4" ht="21" x14ac:dyDescent="0.4">
      <c r="A2" s="4" t="s">
        <v>0</v>
      </c>
      <c r="B2" s="5"/>
      <c r="C2" s="5"/>
      <c r="D2" s="6"/>
    </row>
    <row r="3" spans="1:4" ht="15.6" x14ac:dyDescent="0.3">
      <c r="A3" s="2" t="s">
        <v>99</v>
      </c>
      <c r="B3" s="7"/>
      <c r="C3" s="7"/>
      <c r="D3" s="7"/>
    </row>
    <row r="4" spans="1:4" ht="15.6" x14ac:dyDescent="0.3">
      <c r="A4" s="8" t="s">
        <v>1</v>
      </c>
      <c r="B4" s="7"/>
      <c r="C4" s="7"/>
      <c r="D4" s="7"/>
    </row>
    <row r="5" spans="1:4" ht="15.6" x14ac:dyDescent="0.3">
      <c r="A5" s="9" t="s">
        <v>2</v>
      </c>
      <c r="B5" s="10"/>
      <c r="C5" s="10"/>
      <c r="D5" s="10"/>
    </row>
    <row r="6" spans="1:4" ht="15.6" x14ac:dyDescent="0.3">
      <c r="A6" s="7" t="s">
        <v>3</v>
      </c>
      <c r="B6" s="7"/>
      <c r="C6" s="7"/>
      <c r="D6" s="7"/>
    </row>
    <row r="7" spans="1:4" ht="15.6" x14ac:dyDescent="0.3">
      <c r="A7" s="7" t="s">
        <v>4</v>
      </c>
      <c r="B7" s="7"/>
      <c r="C7" s="7"/>
      <c r="D7" s="7"/>
    </row>
    <row r="8" spans="1:4" ht="15.6" x14ac:dyDescent="0.3">
      <c r="A8" s="7" t="s">
        <v>5</v>
      </c>
      <c r="B8" s="7"/>
      <c r="C8" s="7"/>
      <c r="D8" s="7"/>
    </row>
    <row r="9" spans="1:4" ht="15.6" x14ac:dyDescent="0.3">
      <c r="A9" s="39" t="s">
        <v>6</v>
      </c>
      <c r="B9" s="40" t="s">
        <v>7</v>
      </c>
      <c r="C9" s="40" t="s">
        <v>8</v>
      </c>
      <c r="D9" s="41" t="s">
        <v>9</v>
      </c>
    </row>
    <row r="10" spans="1:4" ht="45.6" x14ac:dyDescent="0.3">
      <c r="A10" s="11" t="s">
        <v>10</v>
      </c>
      <c r="B10" s="12" t="s">
        <v>11</v>
      </c>
      <c r="C10" s="13" t="s">
        <v>86</v>
      </c>
      <c r="D10" s="14">
        <v>7750</v>
      </c>
    </row>
    <row r="11" spans="1:4" ht="45.6" x14ac:dyDescent="0.3">
      <c r="A11" s="11" t="s">
        <v>12</v>
      </c>
      <c r="B11" s="12" t="s">
        <v>11</v>
      </c>
      <c r="C11" s="15" t="s">
        <v>13</v>
      </c>
      <c r="D11" s="14">
        <v>575.4</v>
      </c>
    </row>
    <row r="12" spans="1:4" ht="45.6" x14ac:dyDescent="0.3">
      <c r="A12" s="11" t="s">
        <v>14</v>
      </c>
      <c r="B12" s="12" t="s">
        <v>11</v>
      </c>
      <c r="C12" s="15" t="s">
        <v>15</v>
      </c>
      <c r="D12" s="14">
        <v>85.3</v>
      </c>
    </row>
    <row r="13" spans="1:4" ht="45.6" x14ac:dyDescent="0.3">
      <c r="A13" s="11" t="s">
        <v>16</v>
      </c>
      <c r="B13" s="12" t="s">
        <v>11</v>
      </c>
      <c r="C13" s="15" t="s">
        <v>17</v>
      </c>
      <c r="D13" s="14">
        <v>92</v>
      </c>
    </row>
    <row r="14" spans="1:4" ht="45.6" x14ac:dyDescent="0.3">
      <c r="A14" s="11" t="s">
        <v>18</v>
      </c>
      <c r="B14" s="12" t="s">
        <v>11</v>
      </c>
      <c r="C14" s="16" t="s">
        <v>19</v>
      </c>
      <c r="D14" s="17">
        <f>ROUND((D10-D11-D12-D13),1)</f>
        <v>6997.3</v>
      </c>
    </row>
    <row r="15" spans="1:4" ht="45.6" x14ac:dyDescent="0.3">
      <c r="A15" s="11" t="s">
        <v>20</v>
      </c>
      <c r="B15" s="12" t="s">
        <v>11</v>
      </c>
      <c r="C15" s="15" t="s">
        <v>21</v>
      </c>
      <c r="D15" s="14">
        <v>293.60000000000002</v>
      </c>
    </row>
    <row r="16" spans="1:4" ht="45.6" x14ac:dyDescent="0.3">
      <c r="A16" s="11" t="s">
        <v>22</v>
      </c>
      <c r="B16" s="12" t="s">
        <v>11</v>
      </c>
      <c r="C16" s="15" t="s">
        <v>23</v>
      </c>
      <c r="D16" s="14">
        <v>20</v>
      </c>
    </row>
    <row r="17" spans="1:4" ht="45.6" x14ac:dyDescent="0.3">
      <c r="A17" s="11" t="s">
        <v>24</v>
      </c>
      <c r="B17" s="12" t="s">
        <v>11</v>
      </c>
      <c r="C17" s="15" t="s">
        <v>25</v>
      </c>
      <c r="D17" s="14">
        <v>4.3</v>
      </c>
    </row>
    <row r="18" spans="1:4" ht="45.6" x14ac:dyDescent="0.3">
      <c r="A18" s="11" t="s">
        <v>26</v>
      </c>
      <c r="B18" s="12" t="s">
        <v>11</v>
      </c>
      <c r="C18" s="15" t="s">
        <v>27</v>
      </c>
      <c r="D18" s="14">
        <v>3.7</v>
      </c>
    </row>
    <row r="19" spans="1:4" ht="45.6" x14ac:dyDescent="0.3">
      <c r="A19" s="11" t="s">
        <v>28</v>
      </c>
      <c r="B19" s="12" t="s">
        <v>11</v>
      </c>
      <c r="C19" s="18" t="s">
        <v>69</v>
      </c>
      <c r="D19" s="14">
        <v>6</v>
      </c>
    </row>
    <row r="20" spans="1:4" ht="45.6" x14ac:dyDescent="0.3">
      <c r="A20" s="11" t="s">
        <v>29</v>
      </c>
      <c r="B20" s="12" t="s">
        <v>11</v>
      </c>
      <c r="C20" s="19" t="s">
        <v>30</v>
      </c>
      <c r="D20" s="17">
        <f>ROUND(D15-D16-D17-D18-D19,1)</f>
        <v>259.60000000000002</v>
      </c>
    </row>
    <row r="21" spans="1:4" ht="45.6" x14ac:dyDescent="0.3">
      <c r="A21" s="11" t="s">
        <v>31</v>
      </c>
      <c r="B21" s="12" t="s">
        <v>11</v>
      </c>
      <c r="C21" s="20" t="s">
        <v>32</v>
      </c>
      <c r="D21" s="17">
        <f>IF(ISERR(ROUND(D14/D20,1)),"",ROUND(D14/D20,1))</f>
        <v>27</v>
      </c>
    </row>
    <row r="22" spans="1:4" ht="45.6" x14ac:dyDescent="0.3">
      <c r="A22" s="11" t="s">
        <v>33</v>
      </c>
      <c r="B22" s="12" t="s">
        <v>34</v>
      </c>
      <c r="C22" s="15" t="s">
        <v>35</v>
      </c>
      <c r="D22" s="14">
        <v>575.4</v>
      </c>
    </row>
    <row r="23" spans="1:4" ht="45.6" x14ac:dyDescent="0.3">
      <c r="A23" s="11" t="s">
        <v>36</v>
      </c>
      <c r="B23" s="12" t="s">
        <v>34</v>
      </c>
      <c r="C23" s="13" t="s">
        <v>93</v>
      </c>
      <c r="D23" s="14">
        <v>2</v>
      </c>
    </row>
    <row r="24" spans="1:4" ht="45.6" x14ac:dyDescent="0.3">
      <c r="A24" s="11" t="s">
        <v>37</v>
      </c>
      <c r="B24" s="12" t="s">
        <v>34</v>
      </c>
      <c r="C24" s="15" t="s">
        <v>38</v>
      </c>
      <c r="D24" s="14">
        <v>3.1</v>
      </c>
    </row>
    <row r="25" spans="1:4" ht="45.6" x14ac:dyDescent="0.3">
      <c r="A25" s="11" t="s">
        <v>39</v>
      </c>
      <c r="B25" s="12" t="s">
        <v>34</v>
      </c>
      <c r="C25" s="15" t="s">
        <v>40</v>
      </c>
      <c r="D25" s="14">
        <v>10</v>
      </c>
    </row>
    <row r="26" spans="1:4" ht="45.6" x14ac:dyDescent="0.3">
      <c r="A26" s="11" t="s">
        <v>41</v>
      </c>
      <c r="B26" s="12" t="s">
        <v>34</v>
      </c>
      <c r="C26" s="19" t="s">
        <v>42</v>
      </c>
      <c r="D26" s="17">
        <f>ROUND(D22-D23-D24-D25,1)</f>
        <v>560.29999999999995</v>
      </c>
    </row>
    <row r="27" spans="1:4" ht="45.6" x14ac:dyDescent="0.3">
      <c r="A27" s="11" t="s">
        <v>43</v>
      </c>
      <c r="B27" s="12" t="s">
        <v>34</v>
      </c>
      <c r="C27" s="15" t="s">
        <v>44</v>
      </c>
      <c r="D27" s="14">
        <v>20</v>
      </c>
    </row>
    <row r="28" spans="1:4" ht="45.6" x14ac:dyDescent="0.3">
      <c r="A28" s="11" t="s">
        <v>45</v>
      </c>
      <c r="B28" s="12" t="s">
        <v>34</v>
      </c>
      <c r="C28" s="13" t="s">
        <v>94</v>
      </c>
      <c r="D28" s="14">
        <v>0.2</v>
      </c>
    </row>
    <row r="29" spans="1:4" ht="45.6" x14ac:dyDescent="0.3">
      <c r="A29" s="11" t="s">
        <v>46</v>
      </c>
      <c r="B29" s="12" t="s">
        <v>34</v>
      </c>
      <c r="C29" s="15" t="s">
        <v>47</v>
      </c>
      <c r="D29" s="14">
        <v>0.3</v>
      </c>
    </row>
    <row r="30" spans="1:4" ht="45.6" x14ac:dyDescent="0.3">
      <c r="A30" s="11" t="s">
        <v>48</v>
      </c>
      <c r="B30" s="12" t="s">
        <v>34</v>
      </c>
      <c r="C30" s="15" t="s">
        <v>49</v>
      </c>
      <c r="D30" s="14">
        <v>0.5</v>
      </c>
    </row>
    <row r="31" spans="1:4" ht="45.6" x14ac:dyDescent="0.3">
      <c r="A31" s="11" t="s">
        <v>50</v>
      </c>
      <c r="B31" s="12" t="s">
        <v>34</v>
      </c>
      <c r="C31" s="13" t="s">
        <v>69</v>
      </c>
      <c r="D31" s="14">
        <v>0.2</v>
      </c>
    </row>
    <row r="32" spans="1:4" ht="45.6" x14ac:dyDescent="0.3">
      <c r="A32" s="11" t="s">
        <v>51</v>
      </c>
      <c r="B32" s="12" t="s">
        <v>34</v>
      </c>
      <c r="C32" s="19" t="s">
        <v>52</v>
      </c>
      <c r="D32" s="17">
        <f>ROUND(D27-D28-D29-D30-D31,1)</f>
        <v>18.8</v>
      </c>
    </row>
    <row r="33" spans="1:4" ht="45.6" x14ac:dyDescent="0.3">
      <c r="A33" s="11" t="s">
        <v>53</v>
      </c>
      <c r="B33" s="12" t="s">
        <v>34</v>
      </c>
      <c r="C33" s="20" t="s">
        <v>54</v>
      </c>
      <c r="D33" s="17">
        <f>IF(ISERR(ROUND(D26/D32,1)),"",ROUND(D26/D32,1))</f>
        <v>29.8</v>
      </c>
    </row>
    <row r="34" spans="1:4" ht="30.6" x14ac:dyDescent="0.3">
      <c r="A34" s="21" t="s">
        <v>55</v>
      </c>
      <c r="B34" s="22" t="s">
        <v>56</v>
      </c>
      <c r="C34" s="15" t="s">
        <v>57</v>
      </c>
      <c r="D34" s="14" t="str">
        <f>IF(D21&gt;=D33,D26,"N/A")</f>
        <v>N/A</v>
      </c>
    </row>
    <row r="35" spans="1:4" ht="30.6" x14ac:dyDescent="0.3">
      <c r="A35" s="21" t="s">
        <v>58</v>
      </c>
      <c r="B35" s="22" t="s">
        <v>56</v>
      </c>
      <c r="C35" s="15" t="s">
        <v>59</v>
      </c>
      <c r="D35" s="14">
        <f>IF(D21&lt;D33,D33-D21, "N/A")</f>
        <v>2.8000000000000007</v>
      </c>
    </row>
    <row r="36" spans="1:4" ht="30.6" x14ac:dyDescent="0.3">
      <c r="A36" s="21" t="s">
        <v>60</v>
      </c>
      <c r="B36" s="22" t="s">
        <v>56</v>
      </c>
      <c r="C36" s="15" t="s">
        <v>61</v>
      </c>
      <c r="D36" s="14">
        <f>D32</f>
        <v>18.8</v>
      </c>
    </row>
    <row r="37" spans="1:4" ht="31.2" x14ac:dyDescent="0.3">
      <c r="A37" s="21" t="s">
        <v>62</v>
      </c>
      <c r="B37" s="22" t="s">
        <v>56</v>
      </c>
      <c r="C37" s="20" t="s">
        <v>101</v>
      </c>
      <c r="D37" s="17">
        <f>IF(D35="N/A","N/A",ROUND(D35*D32,1))</f>
        <v>52.6</v>
      </c>
    </row>
    <row r="38" spans="1:4" ht="102.9" customHeight="1" x14ac:dyDescent="0.3">
      <c r="A38" s="23" t="s">
        <v>63</v>
      </c>
      <c r="B38" s="24" t="s">
        <v>64</v>
      </c>
      <c r="C38" s="25" t="s">
        <v>65</v>
      </c>
      <c r="D38" s="26" t="s">
        <v>66</v>
      </c>
    </row>
    <row r="39" spans="1:4" ht="15.6" x14ac:dyDescent="0.3">
      <c r="A39" s="7" t="s">
        <v>67</v>
      </c>
      <c r="B39" s="7"/>
    </row>
    <row r="40" spans="1:4" ht="15.6" x14ac:dyDescent="0.3">
      <c r="A40" s="7" t="s">
        <v>68</v>
      </c>
      <c r="B40" s="7"/>
    </row>
    <row r="41" spans="1:4" ht="15.6" x14ac:dyDescent="0.3">
      <c r="A41" s="27" t="s">
        <v>96</v>
      </c>
      <c r="B41" s="7"/>
    </row>
  </sheetData>
  <dataValidations count="1">
    <dataValidation type="custom" allowBlank="1" showErrorMessage="1" errorTitle="Error" error="Only numeric values with one decimal place allowed." sqref="D10:D13 D15:D19 D27:D31 D22:D25" xr:uid="{56C523FB-D80F-4347-BD80-5B09CD47246F}">
      <formula1>IF(ISNUMBER(D10),IF(ISERR(FIND(".",D10,1)),0,LEN(D10)-FIND(".",D10,1))&lt;2,FALSE)</formula1>
    </dataValidation>
  </dataValidations>
  <hyperlinks>
    <hyperlink ref="A3" r:id="rId1" tooltip="Course Based Independent Study Ratio Calculations Instructions for Fiscal Year 2023–24" xr:uid="{1DF1952E-C714-41B0-8BA1-CA0F31CC0244}"/>
  </hyperlinks>
  <pageMargins left="0.7" right="0.7" top="0.75" bottom="0.75" header="0.3" footer="0.3"/>
  <pageSetup orientation="portrait" horizontalDpi="4294967295" verticalDpi="4294967295"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6D728-9E4D-4603-AF1C-BAFA27323DC8}">
  <dimension ref="A1:D28"/>
  <sheetViews>
    <sheetView showGridLines="0" zoomScaleNormal="100" workbookViewId="0"/>
  </sheetViews>
  <sheetFormatPr defaultRowHeight="14.4" x14ac:dyDescent="0.3"/>
  <cols>
    <col min="1" max="1" width="13" customWidth="1"/>
    <col min="2" max="2" width="21.5546875" customWidth="1"/>
    <col min="3" max="3" width="91.44140625" customWidth="1"/>
    <col min="4" max="4" width="13.5546875" customWidth="1"/>
  </cols>
  <sheetData>
    <row r="1" spans="1:4" ht="22.8" x14ac:dyDescent="0.4">
      <c r="A1" s="1" t="s">
        <v>97</v>
      </c>
      <c r="B1" s="3"/>
      <c r="C1" s="3"/>
      <c r="D1" s="3"/>
    </row>
    <row r="2" spans="1:4" ht="21" x14ac:dyDescent="0.4">
      <c r="A2" s="4" t="s">
        <v>0</v>
      </c>
      <c r="B2" s="5"/>
      <c r="C2" s="5"/>
      <c r="D2" s="6"/>
    </row>
    <row r="3" spans="1:4" ht="15.6" x14ac:dyDescent="0.3">
      <c r="A3" s="2" t="s">
        <v>99</v>
      </c>
      <c r="B3" s="7"/>
      <c r="C3" s="7"/>
      <c r="D3" s="7"/>
    </row>
    <row r="4" spans="1:4" ht="15.6" x14ac:dyDescent="0.3">
      <c r="A4" s="8" t="s">
        <v>1</v>
      </c>
      <c r="B4" s="7"/>
      <c r="C4" s="7"/>
      <c r="D4" s="7"/>
    </row>
    <row r="5" spans="1:4" ht="15.6" x14ac:dyDescent="0.3">
      <c r="A5" s="9" t="s">
        <v>2</v>
      </c>
      <c r="B5" s="10"/>
      <c r="C5" s="10"/>
      <c r="D5" s="10"/>
    </row>
    <row r="6" spans="1:4" ht="15.6" x14ac:dyDescent="0.3">
      <c r="A6" s="7" t="s">
        <v>3</v>
      </c>
      <c r="B6" s="7"/>
      <c r="C6" s="7"/>
      <c r="D6" s="7"/>
    </row>
    <row r="7" spans="1:4" ht="15.6" x14ac:dyDescent="0.3">
      <c r="A7" s="7" t="s">
        <v>4</v>
      </c>
      <c r="B7" s="7"/>
      <c r="C7" s="7"/>
      <c r="D7" s="7"/>
    </row>
    <row r="8" spans="1:4" ht="15.6" x14ac:dyDescent="0.3">
      <c r="A8" s="7" t="s">
        <v>5</v>
      </c>
      <c r="B8" s="7"/>
      <c r="C8" s="7"/>
      <c r="D8" s="7"/>
    </row>
    <row r="9" spans="1:4" ht="18" customHeight="1" x14ac:dyDescent="0.3">
      <c r="A9" s="39" t="s">
        <v>6</v>
      </c>
      <c r="B9" s="40" t="s">
        <v>7</v>
      </c>
      <c r="C9" s="40" t="s">
        <v>8</v>
      </c>
      <c r="D9" s="41" t="s">
        <v>9</v>
      </c>
    </row>
    <row r="10" spans="1:4" ht="60.6" x14ac:dyDescent="0.3">
      <c r="A10" s="32" t="s">
        <v>10</v>
      </c>
      <c r="B10" s="33" t="s">
        <v>11</v>
      </c>
      <c r="C10" s="13" t="s">
        <v>84</v>
      </c>
      <c r="D10" s="34">
        <v>26.5</v>
      </c>
    </row>
    <row r="11" spans="1:4" ht="45.6" x14ac:dyDescent="0.3">
      <c r="A11" s="32" t="s">
        <v>33</v>
      </c>
      <c r="B11" s="33" t="s">
        <v>34</v>
      </c>
      <c r="C11" s="13" t="s">
        <v>87</v>
      </c>
      <c r="D11" s="34">
        <v>575.4</v>
      </c>
    </row>
    <row r="12" spans="1:4" ht="30.6" x14ac:dyDescent="0.3">
      <c r="A12" s="32" t="s">
        <v>36</v>
      </c>
      <c r="B12" s="33" t="s">
        <v>34</v>
      </c>
      <c r="C12" s="13" t="s">
        <v>91</v>
      </c>
      <c r="D12" s="34">
        <v>2</v>
      </c>
    </row>
    <row r="13" spans="1:4" ht="30.6" x14ac:dyDescent="0.3">
      <c r="A13" s="32" t="s">
        <v>37</v>
      </c>
      <c r="B13" s="33" t="s">
        <v>34</v>
      </c>
      <c r="C13" s="35" t="s">
        <v>38</v>
      </c>
      <c r="D13" s="34">
        <v>3.1</v>
      </c>
    </row>
    <row r="14" spans="1:4" ht="30.6" x14ac:dyDescent="0.3">
      <c r="A14" s="32" t="s">
        <v>39</v>
      </c>
      <c r="B14" s="33" t="s">
        <v>34</v>
      </c>
      <c r="C14" s="19" t="s">
        <v>74</v>
      </c>
      <c r="D14" s="17">
        <f>ROUND(D11-D12-D13,1)</f>
        <v>570.29999999999995</v>
      </c>
    </row>
    <row r="15" spans="1:4" ht="30.6" x14ac:dyDescent="0.3">
      <c r="A15" s="32" t="s">
        <v>43</v>
      </c>
      <c r="B15" s="33" t="s">
        <v>34</v>
      </c>
      <c r="C15" s="35" t="s">
        <v>44</v>
      </c>
      <c r="D15" s="34">
        <v>20</v>
      </c>
    </row>
    <row r="16" spans="1:4" ht="30.6" x14ac:dyDescent="0.3">
      <c r="A16" s="32" t="s">
        <v>45</v>
      </c>
      <c r="B16" s="33" t="s">
        <v>34</v>
      </c>
      <c r="C16" s="13" t="s">
        <v>92</v>
      </c>
      <c r="D16" s="34">
        <v>0.2</v>
      </c>
    </row>
    <row r="17" spans="1:4" ht="30.6" x14ac:dyDescent="0.3">
      <c r="A17" s="32" t="s">
        <v>46</v>
      </c>
      <c r="B17" s="33" t="s">
        <v>34</v>
      </c>
      <c r="C17" s="35" t="s">
        <v>81</v>
      </c>
      <c r="D17" s="34">
        <v>0.3</v>
      </c>
    </row>
    <row r="18" spans="1:4" ht="30.6" x14ac:dyDescent="0.3">
      <c r="A18" s="32" t="s">
        <v>48</v>
      </c>
      <c r="B18" s="33" t="s">
        <v>34</v>
      </c>
      <c r="C18" s="13" t="s">
        <v>69</v>
      </c>
      <c r="D18" s="34">
        <v>0.2</v>
      </c>
    </row>
    <row r="19" spans="1:4" ht="31.2" x14ac:dyDescent="0.3">
      <c r="A19" s="32" t="s">
        <v>50</v>
      </c>
      <c r="B19" s="33" t="s">
        <v>34</v>
      </c>
      <c r="C19" s="19" t="s">
        <v>90</v>
      </c>
      <c r="D19" s="17">
        <f>ROUND(D15-D16-D17-D18,1)</f>
        <v>19.3</v>
      </c>
    </row>
    <row r="20" spans="1:4" ht="31.2" x14ac:dyDescent="0.3">
      <c r="A20" s="32" t="s">
        <v>53</v>
      </c>
      <c r="B20" s="33" t="s">
        <v>34</v>
      </c>
      <c r="C20" s="20" t="s">
        <v>83</v>
      </c>
      <c r="D20" s="17">
        <f>IF(ISERR(ROUND(D14/D19,1)),"",ROUND(D14/D19,1))</f>
        <v>29.5</v>
      </c>
    </row>
    <row r="21" spans="1:4" ht="30.6" x14ac:dyDescent="0.3">
      <c r="A21" s="21" t="s">
        <v>55</v>
      </c>
      <c r="B21" s="22" t="s">
        <v>56</v>
      </c>
      <c r="C21" s="35" t="s">
        <v>79</v>
      </c>
      <c r="D21" s="34" t="str">
        <f>IF(D10&gt;=D20,D14,"N/A")</f>
        <v>N/A</v>
      </c>
    </row>
    <row r="22" spans="1:4" ht="30.6" x14ac:dyDescent="0.3">
      <c r="A22" s="21" t="s">
        <v>58</v>
      </c>
      <c r="B22" s="22" t="s">
        <v>56</v>
      </c>
      <c r="C22" s="35" t="s">
        <v>80</v>
      </c>
      <c r="D22" s="34">
        <f>IF(D10&lt;D20,D20-D10, "N/A")</f>
        <v>3</v>
      </c>
    </row>
    <row r="23" spans="1:4" ht="30.6" x14ac:dyDescent="0.3">
      <c r="A23" s="21" t="s">
        <v>60</v>
      </c>
      <c r="B23" s="22" t="s">
        <v>56</v>
      </c>
      <c r="C23" s="35" t="s">
        <v>61</v>
      </c>
      <c r="D23" s="34">
        <f>D19</f>
        <v>19.3</v>
      </c>
    </row>
    <row r="24" spans="1:4" ht="31.2" x14ac:dyDescent="0.3">
      <c r="A24" s="21" t="s">
        <v>62</v>
      </c>
      <c r="B24" s="22" t="s">
        <v>56</v>
      </c>
      <c r="C24" s="20" t="s">
        <v>102</v>
      </c>
      <c r="D24" s="17">
        <f>IF(D22="N/A","N/A",ROUND(D22*D19,1))</f>
        <v>57.9</v>
      </c>
    </row>
    <row r="25" spans="1:4" ht="117.6" customHeight="1" x14ac:dyDescent="0.3">
      <c r="A25" s="21" t="s">
        <v>63</v>
      </c>
      <c r="B25" s="22" t="s">
        <v>64</v>
      </c>
      <c r="C25" s="35" t="s">
        <v>82</v>
      </c>
      <c r="D25" s="38" t="s">
        <v>66</v>
      </c>
    </row>
    <row r="26" spans="1:4" ht="15.6" x14ac:dyDescent="0.3">
      <c r="A26" s="7" t="s">
        <v>67</v>
      </c>
      <c r="B26" s="7"/>
    </row>
    <row r="27" spans="1:4" ht="15.6" x14ac:dyDescent="0.3">
      <c r="A27" s="7" t="s">
        <v>68</v>
      </c>
      <c r="B27" s="7"/>
    </row>
    <row r="28" spans="1:4" ht="15.6" x14ac:dyDescent="0.3">
      <c r="A28" s="27" t="s">
        <v>96</v>
      </c>
      <c r="B28" s="7"/>
    </row>
  </sheetData>
  <dataValidations count="1">
    <dataValidation type="custom" allowBlank="1" showErrorMessage="1" errorTitle="Error" error="Only numeric values with one decimal place allowed." sqref="D10:D13 D15:D18" xr:uid="{8912D99F-924C-4942-861A-7817F4C86139}">
      <formula1>IF(ISNUMBER(D10),IF(ISERR(FIND(".",D10,1)),0,LEN(D10)-FIND(".",D10,1))&lt;2,FALSE)</formula1>
    </dataValidation>
  </dataValidations>
  <hyperlinks>
    <hyperlink ref="A3" r:id="rId1" tooltip="Course Based Independent Study Ratio Calculations Instructions for Fiscal Year 2023–24" xr:uid="{8A65BA57-02FB-4625-A25B-75D780A6DED9}"/>
  </hyperlinks>
  <pageMargins left="0.7" right="0.7" top="0.75" bottom="0.75" header="0.3" footer="0.3"/>
  <pageSetup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2A06F-4D8A-4305-A7A8-B0984B610BDA}">
  <dimension ref="A1:D29"/>
  <sheetViews>
    <sheetView showGridLines="0" zoomScaleNormal="100" workbookViewId="0"/>
  </sheetViews>
  <sheetFormatPr defaultRowHeight="14.4" x14ac:dyDescent="0.3"/>
  <cols>
    <col min="1" max="1" width="15.44140625" customWidth="1"/>
    <col min="2" max="2" width="21.5546875" customWidth="1"/>
    <col min="3" max="3" width="72" customWidth="1"/>
    <col min="4" max="4" width="13.5546875" customWidth="1"/>
  </cols>
  <sheetData>
    <row r="1" spans="1:4" ht="22.8" x14ac:dyDescent="0.4">
      <c r="A1" s="1" t="s">
        <v>95</v>
      </c>
      <c r="B1" s="3"/>
      <c r="C1" s="3"/>
      <c r="D1" s="3"/>
    </row>
    <row r="2" spans="1:4" ht="21" x14ac:dyDescent="0.4">
      <c r="A2" s="4" t="s">
        <v>0</v>
      </c>
      <c r="B2" s="5"/>
      <c r="C2" s="5"/>
      <c r="D2" s="6"/>
    </row>
    <row r="3" spans="1:4" ht="15.6" x14ac:dyDescent="0.3">
      <c r="A3" s="2" t="s">
        <v>99</v>
      </c>
      <c r="B3" s="7"/>
      <c r="C3" s="7"/>
      <c r="D3" s="7"/>
    </row>
    <row r="4" spans="1:4" ht="15.6" x14ac:dyDescent="0.3">
      <c r="A4" s="8" t="s">
        <v>1</v>
      </c>
      <c r="B4" s="28"/>
      <c r="C4" s="28"/>
      <c r="D4" s="28"/>
    </row>
    <row r="5" spans="1:4" ht="15.6" x14ac:dyDescent="0.3">
      <c r="A5" s="29" t="s">
        <v>70</v>
      </c>
      <c r="B5" s="30"/>
      <c r="C5" s="30"/>
      <c r="D5" s="30"/>
    </row>
    <row r="6" spans="1:4" ht="15.6" x14ac:dyDescent="0.3">
      <c r="A6" s="28" t="s">
        <v>3</v>
      </c>
      <c r="B6" s="28"/>
      <c r="C6" s="28"/>
      <c r="D6" s="28"/>
    </row>
    <row r="7" spans="1:4" ht="15.6" x14ac:dyDescent="0.3">
      <c r="A7" s="31" t="s">
        <v>71</v>
      </c>
      <c r="B7" s="28"/>
      <c r="C7" s="28"/>
      <c r="D7" s="28"/>
    </row>
    <row r="8" spans="1:4" ht="15.6" x14ac:dyDescent="0.3">
      <c r="A8" s="28" t="s">
        <v>4</v>
      </c>
      <c r="B8" s="28"/>
      <c r="C8" s="28"/>
      <c r="D8" s="28"/>
    </row>
    <row r="9" spans="1:4" ht="15.6" x14ac:dyDescent="0.3">
      <c r="A9" s="28" t="s">
        <v>5</v>
      </c>
      <c r="B9" s="28"/>
      <c r="C9" s="28"/>
      <c r="D9" s="28"/>
    </row>
    <row r="10" spans="1:4" ht="15.6" x14ac:dyDescent="0.3">
      <c r="A10" s="39" t="s">
        <v>6</v>
      </c>
      <c r="B10" s="40" t="s">
        <v>7</v>
      </c>
      <c r="C10" s="40" t="s">
        <v>8</v>
      </c>
      <c r="D10" s="41" t="s">
        <v>9</v>
      </c>
    </row>
    <row r="11" spans="1:4" ht="75.599999999999994" x14ac:dyDescent="0.3">
      <c r="A11" s="32" t="s">
        <v>10</v>
      </c>
      <c r="B11" s="33" t="s">
        <v>11</v>
      </c>
      <c r="C11" s="13" t="s">
        <v>85</v>
      </c>
      <c r="D11" s="34">
        <v>26.5</v>
      </c>
    </row>
    <row r="12" spans="1:4" ht="60.6" x14ac:dyDescent="0.3">
      <c r="A12" s="32" t="s">
        <v>33</v>
      </c>
      <c r="B12" s="33" t="s">
        <v>34</v>
      </c>
      <c r="C12" s="13" t="s">
        <v>88</v>
      </c>
      <c r="D12" s="34">
        <v>575.4</v>
      </c>
    </row>
    <row r="13" spans="1:4" ht="45.6" x14ac:dyDescent="0.3">
      <c r="A13" s="32" t="s">
        <v>36</v>
      </c>
      <c r="B13" s="33" t="s">
        <v>34</v>
      </c>
      <c r="C13" s="35" t="s">
        <v>72</v>
      </c>
      <c r="D13" s="34">
        <v>5.0999999999999996</v>
      </c>
    </row>
    <row r="14" spans="1:4" ht="30.6" x14ac:dyDescent="0.3">
      <c r="A14" s="32" t="s">
        <v>37</v>
      </c>
      <c r="B14" s="33" t="s">
        <v>34</v>
      </c>
      <c r="C14" s="35" t="s">
        <v>73</v>
      </c>
      <c r="D14" s="34">
        <v>0</v>
      </c>
    </row>
    <row r="15" spans="1:4" ht="30.6" x14ac:dyDescent="0.3">
      <c r="A15" s="32" t="s">
        <v>39</v>
      </c>
      <c r="B15" s="33" t="s">
        <v>34</v>
      </c>
      <c r="C15" s="19" t="s">
        <v>74</v>
      </c>
      <c r="D15" s="17">
        <f>ROUND(D12-D13-D14,1)</f>
        <v>570.29999999999995</v>
      </c>
    </row>
    <row r="16" spans="1:4" ht="30.6" x14ac:dyDescent="0.3">
      <c r="A16" s="32" t="s">
        <v>43</v>
      </c>
      <c r="B16" s="33" t="s">
        <v>34</v>
      </c>
      <c r="C16" s="13" t="s">
        <v>103</v>
      </c>
      <c r="D16" s="34">
        <v>20</v>
      </c>
    </row>
    <row r="17" spans="1:4" ht="60.6" x14ac:dyDescent="0.3">
      <c r="A17" s="32" t="s">
        <v>45</v>
      </c>
      <c r="B17" s="33" t="s">
        <v>34</v>
      </c>
      <c r="C17" s="13" t="s">
        <v>89</v>
      </c>
      <c r="D17" s="34">
        <v>0.3</v>
      </c>
    </row>
    <row r="18" spans="1:4" ht="30.6" x14ac:dyDescent="0.3">
      <c r="A18" s="32" t="s">
        <v>46</v>
      </c>
      <c r="B18" s="33" t="s">
        <v>34</v>
      </c>
      <c r="C18" s="35" t="s">
        <v>75</v>
      </c>
      <c r="D18" s="34">
        <v>0.2</v>
      </c>
    </row>
    <row r="19" spans="1:4" ht="30.6" x14ac:dyDescent="0.3">
      <c r="A19" s="32" t="s">
        <v>48</v>
      </c>
      <c r="B19" s="33" t="s">
        <v>34</v>
      </c>
      <c r="C19" s="35" t="s">
        <v>76</v>
      </c>
      <c r="D19" s="34">
        <v>0</v>
      </c>
    </row>
    <row r="20" spans="1:4" ht="31.2" x14ac:dyDescent="0.3">
      <c r="A20" s="32" t="s">
        <v>50</v>
      </c>
      <c r="B20" s="33" t="s">
        <v>34</v>
      </c>
      <c r="C20" s="19" t="s">
        <v>77</v>
      </c>
      <c r="D20" s="17">
        <f>ROUND(D16-D17-D18-D19,1)</f>
        <v>19.5</v>
      </c>
    </row>
    <row r="21" spans="1:4" ht="46.8" x14ac:dyDescent="0.3">
      <c r="A21" s="32" t="s">
        <v>53</v>
      </c>
      <c r="B21" s="33" t="s">
        <v>34</v>
      </c>
      <c r="C21" s="20" t="s">
        <v>78</v>
      </c>
      <c r="D21" s="17">
        <f>IF(ISERR(ROUND(D15/D20,1)),"",ROUND(D15/D20,1))</f>
        <v>29.2</v>
      </c>
    </row>
    <row r="22" spans="1:4" ht="30.6" x14ac:dyDescent="0.3">
      <c r="A22" s="21" t="s">
        <v>55</v>
      </c>
      <c r="B22" s="22" t="s">
        <v>56</v>
      </c>
      <c r="C22" s="35" t="s">
        <v>79</v>
      </c>
      <c r="D22" s="34" t="str">
        <f>IF(D11&gt;=D21,D15,"N/A")</f>
        <v>N/A</v>
      </c>
    </row>
    <row r="23" spans="1:4" ht="45.6" x14ac:dyDescent="0.3">
      <c r="A23" s="21" t="s">
        <v>58</v>
      </c>
      <c r="B23" s="22" t="s">
        <v>56</v>
      </c>
      <c r="C23" s="35" t="s">
        <v>80</v>
      </c>
      <c r="D23" s="34">
        <f>IF(D11&lt;D21,D21-D11, "N/A")</f>
        <v>2.6999999999999993</v>
      </c>
    </row>
    <row r="24" spans="1:4" ht="30.6" x14ac:dyDescent="0.3">
      <c r="A24" s="21" t="s">
        <v>60</v>
      </c>
      <c r="B24" s="22" t="s">
        <v>56</v>
      </c>
      <c r="C24" s="35" t="s">
        <v>61</v>
      </c>
      <c r="D24" s="34">
        <f>D20</f>
        <v>19.5</v>
      </c>
    </row>
    <row r="25" spans="1:4" ht="46.2" x14ac:dyDescent="0.3">
      <c r="A25" s="21" t="s">
        <v>62</v>
      </c>
      <c r="B25" s="22" t="s">
        <v>56</v>
      </c>
      <c r="C25" s="20" t="s">
        <v>101</v>
      </c>
      <c r="D25" s="17">
        <f>IF(D23="N/A","N/A",ROUND(D23*D20,1))</f>
        <v>52.7</v>
      </c>
    </row>
    <row r="26" spans="1:4" ht="151.5" customHeight="1" x14ac:dyDescent="0.3">
      <c r="A26" s="23" t="s">
        <v>63</v>
      </c>
      <c r="B26" s="24" t="s">
        <v>64</v>
      </c>
      <c r="C26" s="36" t="s">
        <v>100</v>
      </c>
      <c r="D26" s="37" t="s">
        <v>66</v>
      </c>
    </row>
    <row r="27" spans="1:4" ht="15.6" x14ac:dyDescent="0.3">
      <c r="A27" s="7" t="s">
        <v>67</v>
      </c>
      <c r="B27" s="7"/>
    </row>
    <row r="28" spans="1:4" ht="15.6" x14ac:dyDescent="0.3">
      <c r="A28" s="7" t="s">
        <v>68</v>
      </c>
      <c r="B28" s="7"/>
    </row>
    <row r="29" spans="1:4" ht="15.6" x14ac:dyDescent="0.3">
      <c r="A29" s="27" t="s">
        <v>96</v>
      </c>
      <c r="B29" s="7"/>
    </row>
  </sheetData>
  <dataValidations count="1">
    <dataValidation type="custom" allowBlank="1" showErrorMessage="1" errorTitle="Error" error="Only numeric values with one decimal place allowed." sqref="D11:D14 D16:D19" xr:uid="{A740F453-AFCD-4856-BBA9-DE55DD899D52}">
      <formula1>IF(ISNUMBER(D11),IF(ISERR(FIND(".",D11,1)),0,LEN(D11)-FIND(".",D11,1))&lt;2,FALSE)</formula1>
    </dataValidation>
  </dataValidations>
  <hyperlinks>
    <hyperlink ref="A3" r:id="rId1" tooltip="Course Based Independent Study Ratio Calculations Instructions for Fiscal Year 2023–24" xr:uid="{919F0B83-F447-4A42-9986-D6A656B893CE}"/>
  </hyperlinks>
  <pageMargins left="0.7" right="0.7" top="0.75" bottom="0.75" header="0.3" footer="0.3"/>
  <pageSetup orientation="portrait"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District</vt:lpstr>
      <vt:lpstr>COE</vt:lpstr>
      <vt:lpstr>Charter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Calculation Example for CBIS 2023-24 - Independent Study (CA Dept of Education)</dc:title>
  <dc:subject>Calculation Example for Course-Based Independent Study (CBIS) 2023-24.</dc:subject>
  <dc:creator/>
  <cp:lastModifiedBy/>
  <dcterms:created xsi:type="dcterms:W3CDTF">2023-12-12T21:46:51Z</dcterms:created>
  <dcterms:modified xsi:type="dcterms:W3CDTF">2024-03-15T21:43:46Z</dcterms:modified>
</cp:coreProperties>
</file>