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filterPrivacy="1"/>
  <xr:revisionPtr revIDLastSave="0" documentId="13_ncr:1_{D8A1A3B7-A2C8-4FAF-A626-1A357CBD70E7}" xr6:coauthVersionLast="47" xr6:coauthVersionMax="47" xr10:uidLastSave="{00000000-0000-0000-0000-000000000000}"/>
  <bookViews>
    <workbookView xWindow="-120" yWindow="-120" windowWidth="29040" windowHeight="15840" xr2:uid="{00000000-000D-0000-FFFF-FFFF00000000}"/>
  </bookViews>
  <sheets>
    <sheet name="In-lieu by DOR 23-24 Spec Adv" sheetId="2" r:id="rId1"/>
  </sheets>
  <definedNames>
    <definedName name="_xlnm.Print_Area" localSheetId="0">'In-lieu by DOR 23-24 Spec Adv'!$A$1:$Q$46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42" i="2" l="1"/>
  <c r="R42" i="2"/>
  <c r="S42" i="2"/>
  <c r="P42" i="2" l="1"/>
  <c r="O42" i="2"/>
  <c r="N42" i="2"/>
  <c r="M42" i="2"/>
</calcChain>
</file>

<file path=xl/sharedStrings.xml><?xml version="1.0" encoding="utf-8"?>
<sst xmlns="http://schemas.openxmlformats.org/spreadsheetml/2006/main" count="424" uniqueCount="106">
  <si>
    <t>California Department of Education</t>
  </si>
  <si>
    <t>County
Code</t>
  </si>
  <si>
    <t>District
Code</t>
  </si>
  <si>
    <t>School
Code</t>
  </si>
  <si>
    <t>Charter
Number</t>
  </si>
  <si>
    <t>Charter Type</t>
  </si>
  <si>
    <t>Resident
County
Code</t>
  </si>
  <si>
    <t>Resident
District
Code</t>
  </si>
  <si>
    <t>Resident County Name</t>
  </si>
  <si>
    <t>Resident District Name</t>
  </si>
  <si>
    <t>Prepared by:</t>
  </si>
  <si>
    <t>School Fiscal Services Division</t>
  </si>
  <si>
    <t>Countywide</t>
  </si>
  <si>
    <t>Charter School County Name</t>
  </si>
  <si>
    <t>Charter School Name</t>
  </si>
  <si>
    <t>In-lieu of Property Taxes by District of Residence for Countywide, County Program, and State Board of Education Approved Charter Schools</t>
  </si>
  <si>
    <t>Chartering Authority</t>
  </si>
  <si>
    <t>Estimated Total ADA Not Subject to In-lieu of Property Taxes Transfer</t>
  </si>
  <si>
    <t>Estimated Total ADA Subject to In-lieu of Property Taxes Transfer</t>
  </si>
  <si>
    <t>19</t>
  </si>
  <si>
    <t>Los Angeles</t>
  </si>
  <si>
    <t>SBE Approved</t>
  </si>
  <si>
    <t>30</t>
  </si>
  <si>
    <t>Orange</t>
  </si>
  <si>
    <t>33</t>
  </si>
  <si>
    <t>Riverside</t>
  </si>
  <si>
    <t>Garden Grove Unified</t>
  </si>
  <si>
    <t>Huntington Beach Union High</t>
  </si>
  <si>
    <t>Norwalk-La Mirada Unified</t>
  </si>
  <si>
    <t>Newport-Mesa Unified</t>
  </si>
  <si>
    <t>Orange Unified</t>
  </si>
  <si>
    <t>Santa Ana Unified</t>
  </si>
  <si>
    <t>Tustin Unified</t>
  </si>
  <si>
    <t>(B)
Estimated
In-lieu of 
Property Taxes
= (A) x 0.46</t>
  </si>
  <si>
    <t xml:space="preserve">(D)
In-lieu of Property Taxes Net of Prior Payments
= (B) - (C) </t>
  </si>
  <si>
    <t>(E)
Adjusted In-lieu of Property Taxes
= Greater of (D) or 0</t>
  </si>
  <si>
    <t>48</t>
  </si>
  <si>
    <t>Solano</t>
  </si>
  <si>
    <r>
      <t xml:space="preserve">This schedule reflects in-lieu property taxes based on ADA subject to </t>
    </r>
    <r>
      <rPr>
        <i/>
        <sz val="12"/>
        <rFont val="Arial"/>
        <family val="2"/>
      </rPr>
      <t>EC</t>
    </r>
    <r>
      <rPr>
        <sz val="12"/>
        <rFont val="Arial"/>
        <family val="2"/>
      </rPr>
      <t xml:space="preserve"> 47632(i) reported by district of residence in the Charter 20 Day data collection.</t>
    </r>
  </si>
  <si>
    <t>0140962</t>
  </si>
  <si>
    <t>The SEED School of Los Angeles County</t>
  </si>
  <si>
    <t>2108</t>
  </si>
  <si>
    <t>TOTAL</t>
  </si>
  <si>
    <t>December 2023</t>
  </si>
  <si>
    <t>2023–24 Second Special Advance Apportionment for Charter Schools</t>
  </si>
  <si>
    <t>28</t>
  </si>
  <si>
    <t>0142034</t>
  </si>
  <si>
    <t>0141978</t>
  </si>
  <si>
    <t>34</t>
  </si>
  <si>
    <t>0142091</t>
  </si>
  <si>
    <t>Napa</t>
  </si>
  <si>
    <t>Mayacamas Charter Middle School</t>
  </si>
  <si>
    <t>2134</t>
  </si>
  <si>
    <t>Vista Meridian Global Academy</t>
  </si>
  <si>
    <t>2132</t>
  </si>
  <si>
    <t>Sacramento</t>
  </si>
  <si>
    <t>Capital College and Career Academy</t>
  </si>
  <si>
    <t>2133</t>
  </si>
  <si>
    <t>37</t>
  </si>
  <si>
    <t>San Diego</t>
  </si>
  <si>
    <t>56</t>
  </si>
  <si>
    <t>Ventura</t>
  </si>
  <si>
    <t>49</t>
  </si>
  <si>
    <t>Sonoma</t>
  </si>
  <si>
    <t>05</t>
  </si>
  <si>
    <t>Calaveras</t>
  </si>
  <si>
    <t>(A)
Estimated
Total 2023–24
In-lieu of Property Taxes</t>
  </si>
  <si>
    <t>(C)
Prior Payments of In-lieu of Property Taxes
(September 2023)</t>
  </si>
  <si>
    <t>Los Angeles Co. Office of Education</t>
  </si>
  <si>
    <t>Napa Co. Office of Education</t>
  </si>
  <si>
    <t>Orange Co. Office of Education</t>
  </si>
  <si>
    <t>Sacramento Co. Office of Education</t>
  </si>
  <si>
    <t>Burbank Unified</t>
  </si>
  <si>
    <t>Centinela Valley Union High</t>
  </si>
  <si>
    <t>Culver City Unified</t>
  </si>
  <si>
    <t>El Monte Union High</t>
  </si>
  <si>
    <t>El Rancho Unified</t>
  </si>
  <si>
    <t>Inglewood Unified</t>
  </si>
  <si>
    <t>Long Beach Unified</t>
  </si>
  <si>
    <t>Los Angeles Unified</t>
  </si>
  <si>
    <t>Pasadena Unified</t>
  </si>
  <si>
    <t>Pomona Unified</t>
  </si>
  <si>
    <t>Santa Monica-Malibu Unified</t>
  </si>
  <si>
    <t>Torrance Unified</t>
  </si>
  <si>
    <t>Compton Unified</t>
  </si>
  <si>
    <t>Moreno Valley Unified</t>
  </si>
  <si>
    <t>San Diego Unified</t>
  </si>
  <si>
    <t>Simi Valley Unified</t>
  </si>
  <si>
    <t>Fairfield-Suisun Unified</t>
  </si>
  <si>
    <t>Vallejo City Unified</t>
  </si>
  <si>
    <t>Sonoma Valley Unified</t>
  </si>
  <si>
    <t>Napa Valley Unified</t>
  </si>
  <si>
    <t>Saint Helena Unified</t>
  </si>
  <si>
    <t>Anaheim Union High</t>
  </si>
  <si>
    <t>Elk Grove Unified</t>
  </si>
  <si>
    <t>Folsom-Cordova Unified</t>
  </si>
  <si>
    <t>Sacramento City Unified</t>
  </si>
  <si>
    <t>San Juan Unified</t>
  </si>
  <si>
    <t>Natomas Unified</t>
  </si>
  <si>
    <t>Twin Rivers Unified</t>
  </si>
  <si>
    <t>Calaveras Unified</t>
  </si>
  <si>
    <t>10199</t>
  </si>
  <si>
    <t>10280</t>
  </si>
  <si>
    <t>10306</t>
  </si>
  <si>
    <t>10348</t>
  </si>
  <si>
    <r>
      <t xml:space="preserve">LEGEND: DOR = District of Residence, Spec = Special, Adv = Advance, ADA = Average Daily Attendance; "Countywide" = charter school authorized pursuant to </t>
    </r>
    <r>
      <rPr>
        <i/>
        <sz val="12"/>
        <color indexed="8"/>
        <rFont val="Arial"/>
        <family val="2"/>
      </rPr>
      <t xml:space="preserve">Education Code </t>
    </r>
    <r>
      <rPr>
        <sz val="12"/>
        <color indexed="8"/>
        <rFont val="Arial"/>
        <family val="2"/>
      </rPr>
      <t>(</t>
    </r>
    <r>
      <rPr>
        <i/>
        <sz val="12"/>
        <color indexed="8"/>
        <rFont val="Arial"/>
        <family val="2"/>
      </rPr>
      <t>EC</t>
    </r>
    <r>
      <rPr>
        <sz val="12"/>
        <color indexed="8"/>
        <rFont val="Arial"/>
        <family val="2"/>
      </rPr>
      <t xml:space="preserve">) 47605.6; "County Program" = charter school authorized pursuant to </t>
    </r>
    <r>
      <rPr>
        <i/>
        <sz val="12"/>
        <color rgb="FF000000"/>
        <rFont val="Arial"/>
        <family val="2"/>
      </rPr>
      <t>EC</t>
    </r>
    <r>
      <rPr>
        <sz val="12"/>
        <color indexed="8"/>
        <rFont val="Arial"/>
        <family val="2"/>
      </rPr>
      <t xml:space="preserve"> 47605.5; "SBE Approved" = charter school authorized pursuant to</t>
    </r>
    <r>
      <rPr>
        <i/>
        <sz val="12"/>
        <color rgb="FF000000"/>
        <rFont val="Arial"/>
        <family val="2"/>
      </rPr>
      <t xml:space="preserve"> EC</t>
    </r>
    <r>
      <rPr>
        <sz val="12"/>
        <color indexed="8"/>
        <rFont val="Arial"/>
        <family val="2"/>
      </rPr>
      <t xml:space="preserve"> 47605(k). "In-lieu of Property Taxes" = funds to be transferred to the charter school from districts of residence.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</si>
</sst>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2" formatCode="_(&quot;$&quot;* #,##0_);_(&quot;$&quot;* \(#,##0\);_(&quot;$&quot;* &quot;-&quot;_);_(@_)"/>
    <numFmt numFmtId="41" formatCode="_(* #,##0_);_(* \(#,##0\);_(* &quot;-&quot;_);_(@_)"/>
    <numFmt numFmtId="44" formatCode="_(&quot;$&quot;* #,##0.00_);_(&quot;$&quot;* \(#,##0.00\);_(&quot;$&quot;* &quot;-&quot;??_);_(@_)"/>
    <numFmt numFmtId="43" formatCode="_(* #,##0.00_);_(* \(#,##0.00\);_(* &quot;-&quot;??_);_(@_)"/>
  </numFmts>
  <fonts count="14" x14ac:knownFonts="1">
    <font>
      <sz val="12"/>
      <name val="Arial"/>
      <family val="2"/>
    </font>
    <font>
      <sz val="11"/>
      <color theme="1"/>
      <name val="Calibri"/>
      <family val="2"/>
      <scheme val="minor"/>
    </font>
    <font>
      <b/>
      <sz val="12"/>
      <name val="Arial"/>
      <family val="2"/>
    </font>
    <font>
      <sz val="12"/>
      <name val="Arial"/>
      <family val="2"/>
    </font>
    <font>
      <sz val="12"/>
      <color indexed="8"/>
      <name val="Arial"/>
      <family val="2"/>
    </font>
    <font>
      <sz val="12"/>
      <color theme="1"/>
      <name val="Arial"/>
      <family val="2"/>
    </font>
    <font>
      <b/>
      <sz val="12"/>
      <color theme="0"/>
      <name val="Arial"/>
      <family val="2"/>
    </font>
    <font>
      <i/>
      <sz val="12"/>
      <color indexed="8"/>
      <name val="Arial"/>
      <family val="2"/>
    </font>
    <font>
      <i/>
      <sz val="12"/>
      <color rgb="FF000000"/>
      <name val="Arial"/>
      <family val="2"/>
    </font>
    <font>
      <i/>
      <sz val="12"/>
      <name val="Arial"/>
      <family val="2"/>
    </font>
    <font>
      <b/>
      <sz val="14"/>
      <name val="Arial"/>
      <family val="2"/>
    </font>
    <font>
      <b/>
      <sz val="11"/>
      <color theme="1"/>
      <name val="Calibri"/>
      <family val="2"/>
      <scheme val="minor"/>
    </font>
    <font>
      <sz val="8"/>
      <name val="Calibri"/>
      <family val="2"/>
      <scheme val="minor"/>
    </font>
    <font>
      <b/>
      <sz val="13"/>
      <name val="Arial"/>
      <family val="2"/>
    </font>
  </fonts>
  <fills count="3">
    <fill>
      <patternFill patternType="none"/>
    </fill>
    <fill>
      <patternFill patternType="gray125"/>
    </fill>
    <fill>
      <patternFill patternType="solid">
        <fgColor rgb="FF008000"/>
        <bgColor indexed="64"/>
      </patternFill>
    </fill>
  </fills>
  <borders count="3">
    <border>
      <left/>
      <right/>
      <top/>
      <bottom/>
      <diagonal/>
    </border>
    <border>
      <left style="thin">
        <color auto="1"/>
      </left>
      <right style="thin">
        <color auto="1"/>
      </right>
      <top style="thin">
        <color auto="1"/>
      </top>
      <bottom style="thin">
        <color auto="1"/>
      </bottom>
      <diagonal/>
    </border>
    <border>
      <left/>
      <right/>
      <top style="thin">
        <color theme="4"/>
      </top>
      <bottom style="double">
        <color theme="4"/>
      </bottom>
      <diagonal/>
    </border>
  </borders>
  <cellStyleXfs count="12">
    <xf numFmtId="0" fontId="0" fillId="0" borderId="0" applyNumberFormat="0" applyFill="0" applyBorder="0" applyAlignment="0" applyProtection="0"/>
    <xf numFmtId="0" fontId="10" fillId="0" borderId="0" applyNumberFormat="0" applyFill="0" applyBorder="0" applyAlignment="0" applyProtection="0"/>
    <xf numFmtId="0" fontId="13" fillId="0" borderId="0" applyNumberForma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0" fontId="1" fillId="0" borderId="0"/>
    <xf numFmtId="0" fontId="6" fillId="2" borderId="1" applyNumberFormat="0" applyProtection="0">
      <alignment horizontal="center" wrapText="1"/>
    </xf>
    <xf numFmtId="0" fontId="2" fillId="0" borderId="0" applyNumberFormat="0" applyFill="0" applyBorder="0" applyAlignment="0" applyProtection="0"/>
    <xf numFmtId="9" fontId="1" fillId="0" borderId="0" applyFont="0" applyFill="0" applyBorder="0" applyAlignment="0" applyProtection="0"/>
    <xf numFmtId="0" fontId="11" fillId="0" borderId="2" applyNumberFormat="0" applyFill="0" applyAlignment="0" applyProtection="0"/>
  </cellStyleXfs>
  <cellXfs count="26">
    <xf numFmtId="0" fontId="0" fillId="0" borderId="0" xfId="0"/>
    <xf numFmtId="0" fontId="10" fillId="0" borderId="0" xfId="1" applyAlignment="1">
      <alignment vertical="center"/>
    </xf>
    <xf numFmtId="0" fontId="3" fillId="0" borderId="0" xfId="0" applyFont="1" applyBorder="1" applyAlignment="1">
      <alignment vertical="center"/>
    </xf>
    <xf numFmtId="0" fontId="4" fillId="0" borderId="0" xfId="0" applyFont="1" applyBorder="1" applyAlignment="1">
      <alignment horizontal="center"/>
    </xf>
    <xf numFmtId="0" fontId="4" fillId="0" borderId="0" xfId="0" applyFont="1" applyAlignment="1">
      <alignment horizontal="left"/>
    </xf>
    <xf numFmtId="0" fontId="2" fillId="0" borderId="0" xfId="0" applyFont="1" applyBorder="1" applyAlignment="1">
      <alignment horizontal="left" vertical="center"/>
    </xf>
    <xf numFmtId="0" fontId="5" fillId="0" borderId="0" xfId="0" applyFont="1"/>
    <xf numFmtId="0" fontId="3" fillId="0" borderId="0" xfId="0" applyFont="1" applyBorder="1" applyAlignment="1">
      <alignment horizontal="left"/>
    </xf>
    <xf numFmtId="0" fontId="5" fillId="0" borderId="0" xfId="0" applyFont="1" applyFill="1" applyAlignment="1"/>
    <xf numFmtId="0" fontId="2" fillId="0" borderId="0" xfId="0" applyFont="1" applyFill="1" applyAlignment="1">
      <alignment horizontal="left"/>
    </xf>
    <xf numFmtId="0" fontId="3" fillId="0" borderId="0" xfId="0" applyFont="1" applyFill="1" applyAlignment="1">
      <alignment horizontal="left"/>
    </xf>
    <xf numFmtId="0" fontId="3" fillId="0" borderId="0" xfId="0" quotePrefix="1" applyFont="1" applyFill="1" applyAlignment="1">
      <alignment horizontal="left"/>
    </xf>
    <xf numFmtId="0" fontId="2" fillId="0" borderId="0" xfId="9"/>
    <xf numFmtId="0" fontId="5" fillId="0" borderId="0" xfId="0" applyNumberFormat="1" applyFont="1" applyBorder="1" applyAlignment="1">
      <alignment horizontal="left" wrapText="1"/>
    </xf>
    <xf numFmtId="0" fontId="5" fillId="0" borderId="0" xfId="0" applyFont="1" applyBorder="1" applyAlignment="1">
      <alignment horizontal="left" wrapText="1"/>
    </xf>
    <xf numFmtId="0" fontId="5" fillId="0" borderId="0" xfId="0" applyNumberFormat="1" applyFont="1" applyAlignment="1">
      <alignment horizontal="left" wrapText="1"/>
    </xf>
    <xf numFmtId="43" fontId="5" fillId="0" borderId="0" xfId="0" applyNumberFormat="1" applyFont="1" applyBorder="1" applyAlignment="1">
      <alignment horizontal="right" wrapText="1"/>
    </xf>
    <xf numFmtId="42" fontId="5" fillId="0" borderId="0" xfId="0" applyNumberFormat="1" applyFont="1" applyBorder="1" applyAlignment="1">
      <alignment horizontal="right" wrapText="1"/>
    </xf>
    <xf numFmtId="41" fontId="5" fillId="0" borderId="0" xfId="0" applyNumberFormat="1" applyFont="1" applyBorder="1" applyAlignment="1">
      <alignment horizontal="right" wrapText="1"/>
    </xf>
    <xf numFmtId="0" fontId="2" fillId="0" borderId="0" xfId="9" applyBorder="1" applyAlignment="1">
      <alignment horizontal="left" wrapText="1"/>
    </xf>
    <xf numFmtId="0" fontId="2" fillId="0" borderId="0" xfId="9" applyBorder="1" applyAlignment="1">
      <alignment horizontal="center"/>
    </xf>
    <xf numFmtId="0" fontId="2" fillId="0" borderId="0" xfId="9" applyBorder="1"/>
    <xf numFmtId="43" fontId="2" fillId="0" borderId="0" xfId="9" applyNumberFormat="1" applyBorder="1" applyAlignment="1">
      <alignment horizontal="right" wrapText="1"/>
    </xf>
    <xf numFmtId="42" fontId="2" fillId="0" borderId="0" xfId="9" applyNumberFormat="1" applyBorder="1" applyAlignment="1">
      <alignment horizontal="right" wrapText="1"/>
    </xf>
    <xf numFmtId="0" fontId="6" fillId="2" borderId="1" xfId="8">
      <alignment horizontal="center" wrapText="1"/>
    </xf>
    <xf numFmtId="2" fontId="6" fillId="2" borderId="1" xfId="8" applyNumberFormat="1">
      <alignment horizontal="center" wrapText="1"/>
    </xf>
  </cellXfs>
  <cellStyles count="12">
    <cellStyle name="Comma 2" xfId="3" xr:uid="{07A7DC61-A85E-4670-8B2E-A995AD055BDF}"/>
    <cellStyle name="Currency 2" xfId="4" xr:uid="{5A808936-4971-4B8B-8674-B2BED6C731D1}"/>
    <cellStyle name="Heading 1" xfId="1" builtinId="16" customBuiltin="1"/>
    <cellStyle name="Heading 2" xfId="2" builtinId="17" customBuiltin="1"/>
    <cellStyle name="Normal" xfId="0" builtinId="0" customBuiltin="1"/>
    <cellStyle name="Normal 2" xfId="5" xr:uid="{312DF8E7-A64B-4409-B820-9218360E4883}"/>
    <cellStyle name="Normal 3" xfId="6" xr:uid="{55A785CD-4021-4CD3-A874-AF6CF94894DF}"/>
    <cellStyle name="Normal 4" xfId="7" xr:uid="{06B7DD2C-74BD-40F7-824B-9D2F03C4D46F}"/>
    <cellStyle name="PAS Table Header" xfId="8" xr:uid="{57972FC3-4F87-494F-ACA0-B66E8C8C28A4}"/>
    <cellStyle name="Percent 2" xfId="10" xr:uid="{8852D0E3-1F77-40F4-9034-AA812B50715D}"/>
    <cellStyle name="Total" xfId="11" builtinId="25" hidden="1"/>
    <cellStyle name="Total" xfId="9" xr:uid="{3D13213D-FFBF-4254-B197-445F00BCB51D}"/>
  </cellStyles>
  <dxfs count="43">
    <dxf>
      <numFmt numFmtId="32" formatCode="_(&quot;$&quot;* #,##0_);_(&quot;$&quot;* \(#,##0\);_(&quot;$&quot;* &quot;-&quot;_);_(@_)"/>
      <alignment horizontal="right" vertical="bottom" textRotation="0" wrapText="1" indent="0" justifyLastLine="0" shrinkToFit="0" readingOrder="0"/>
    </dxf>
    <dxf>
      <font>
        <b val="0"/>
        <i val="0"/>
        <strike val="0"/>
        <condense val="0"/>
        <extend val="0"/>
        <outline val="0"/>
        <shadow val="0"/>
        <u val="none"/>
        <vertAlign val="baseline"/>
        <sz val="12"/>
        <color theme="1"/>
        <name val="Arial"/>
        <family val="2"/>
        <scheme val="none"/>
      </font>
      <numFmt numFmtId="164" formatCode="_(* #,##0_);_(* \(#,##0\);_(* &quot;-&quot;??_);_(@_)"/>
      <alignment horizontal="right" vertical="bottom" textRotation="0" wrapText="1" indent="0" justifyLastLine="0" shrinkToFit="0" readingOrder="0"/>
    </dxf>
    <dxf>
      <numFmt numFmtId="32" formatCode="_(&quot;$&quot;* #,##0_);_(&quot;$&quot;* \(#,##0\);_(&quot;$&quot;* &quot;-&quot;_);_(@_)"/>
      <alignment horizontal="right" vertical="bottom" textRotation="0" wrapText="1" indent="0" justifyLastLine="0" shrinkToFit="0" readingOrder="0"/>
    </dxf>
    <dxf>
      <font>
        <b val="0"/>
        <i val="0"/>
        <strike val="0"/>
        <condense val="0"/>
        <extend val="0"/>
        <outline val="0"/>
        <shadow val="0"/>
        <u val="none"/>
        <vertAlign val="baseline"/>
        <sz val="12"/>
        <color theme="1"/>
        <name val="Arial"/>
        <family val="2"/>
        <scheme val="none"/>
      </font>
      <numFmt numFmtId="164" formatCode="_(* #,##0_);_(* \(#,##0\);_(* &quot;-&quot;??_);_(@_)"/>
      <alignment horizontal="right" vertical="bottom" textRotation="0" wrapText="1" indent="0" justifyLastLine="0" shrinkToFit="0" readingOrder="0"/>
    </dxf>
    <dxf>
      <numFmt numFmtId="32" formatCode="_(&quot;$&quot;* #,##0_);_(&quot;$&quot;* \(#,##0\);_(&quot;$&quot;* &quot;-&quot;_);_(@_)"/>
      <alignment horizontal="right" vertical="bottom" textRotation="0" wrapText="1" indent="0" justifyLastLine="0" shrinkToFit="0" readingOrder="0"/>
    </dxf>
    <dxf>
      <font>
        <b val="0"/>
        <i val="0"/>
        <strike val="0"/>
        <condense val="0"/>
        <extend val="0"/>
        <outline val="0"/>
        <shadow val="0"/>
        <u val="none"/>
        <vertAlign val="baseline"/>
        <sz val="12"/>
        <color theme="1"/>
        <name val="Arial"/>
        <family val="2"/>
        <scheme val="none"/>
      </font>
      <numFmt numFmtId="164" formatCode="_(* #,##0_);_(* \(#,##0\);_(* &quot;-&quot;??_);_(@_)"/>
      <alignment horizontal="right" vertical="bottom" textRotation="0" wrapText="1" indent="0" justifyLastLine="0" shrinkToFit="0" readingOrder="0"/>
    </dxf>
    <dxf>
      <numFmt numFmtId="32" formatCode="_(&quot;$&quot;* #,##0_);_(&quot;$&quot;* \(#,##0\);_(&quot;$&quot;* &quot;-&quot;_);_(@_)"/>
      <alignment horizontal="right" vertical="bottom" textRotation="0" wrapText="1" indent="0" justifyLastLine="0" shrinkToFit="0" readingOrder="0"/>
    </dxf>
    <dxf>
      <font>
        <b val="0"/>
        <i val="0"/>
        <strike val="0"/>
        <condense val="0"/>
        <extend val="0"/>
        <outline val="0"/>
        <shadow val="0"/>
        <u val="none"/>
        <vertAlign val="baseline"/>
        <sz val="12"/>
        <color theme="1"/>
        <name val="Arial"/>
        <family val="2"/>
        <scheme val="none"/>
      </font>
      <numFmt numFmtId="165" formatCode="_(&quot;$&quot;* #,##0_);_(&quot;$&quot;* \(#,##0\);_(&quot;$&quot;* &quot;-&quot;??_);_(@_)"/>
      <alignment horizontal="right" vertical="bottom" textRotation="0" wrapText="1" indent="0" justifyLastLine="0" shrinkToFit="0" readingOrder="0"/>
    </dxf>
    <dxf>
      <numFmt numFmtId="32" formatCode="_(&quot;$&quot;* #,##0_);_(&quot;$&quot;* \(#,##0\);_(&quot;$&quot;* &quot;-&quot;_);_(@_)"/>
      <alignment horizontal="right" vertical="bottom" textRotation="0" wrapText="1" indent="0" justifyLastLine="0" shrinkToFit="0" readingOrder="0"/>
    </dxf>
    <dxf>
      <font>
        <b val="0"/>
        <i val="0"/>
        <strike val="0"/>
        <condense val="0"/>
        <extend val="0"/>
        <outline val="0"/>
        <shadow val="0"/>
        <u val="none"/>
        <vertAlign val="baseline"/>
        <sz val="12"/>
        <color theme="1"/>
        <name val="Arial"/>
        <family val="2"/>
        <scheme val="none"/>
      </font>
      <numFmt numFmtId="164" formatCode="_(* #,##0_);_(* \(#,##0\);_(* &quot;-&quot;??_);_(@_)"/>
      <alignment horizontal="right" vertical="bottom" textRotation="0" wrapText="1" indent="0" justifyLastLine="0" shrinkToFit="0" readingOrder="0"/>
    </dxf>
    <dxf>
      <numFmt numFmtId="35" formatCode="_(* #,##0.00_);_(* \(#,##0.00\);_(* &quot;-&quot;??_);_(@_)"/>
      <alignment horizontal="right" vertical="bottom" textRotation="0" wrapText="1" indent="0" justifyLastLine="0" shrinkToFit="0" readingOrder="0"/>
    </dxf>
    <dxf>
      <font>
        <b val="0"/>
        <i val="0"/>
        <strike val="0"/>
        <condense val="0"/>
        <extend val="0"/>
        <outline val="0"/>
        <shadow val="0"/>
        <u val="none"/>
        <vertAlign val="baseline"/>
        <sz val="12"/>
        <color theme="1"/>
        <name val="Arial"/>
        <scheme val="none"/>
      </font>
      <alignment horizontal="right" vertical="bottom" textRotation="0" wrapText="1" indent="0" justifyLastLine="0" shrinkToFit="0" readingOrder="0"/>
    </dxf>
    <dxf>
      <numFmt numFmtId="35" formatCode="_(* #,##0.00_);_(* \(#,##0.00\);_(* &quot;-&quot;??_);_(@_)"/>
      <alignment horizontal="right" vertical="bottom" textRotation="0" wrapText="1" indent="0" justifyLastLine="0" shrinkToFit="0" readingOrder="0"/>
    </dxf>
    <dxf>
      <font>
        <b val="0"/>
        <i val="0"/>
        <strike val="0"/>
        <condense val="0"/>
        <extend val="0"/>
        <outline val="0"/>
        <shadow val="0"/>
        <u val="none"/>
        <vertAlign val="baseline"/>
        <sz val="12"/>
        <color theme="1"/>
        <name val="Arial"/>
        <family val="2"/>
        <scheme val="none"/>
      </font>
      <numFmt numFmtId="0" formatCode="General"/>
      <alignment horizontal="right" vertical="bottom" textRotation="0" wrapText="1" indent="0" justifyLastLine="0" shrinkToFit="0" readingOrder="0"/>
    </dxf>
    <dxf>
      <font>
        <b val="0"/>
        <i val="0"/>
        <strike val="0"/>
        <condense val="0"/>
        <extend val="0"/>
        <outline val="0"/>
        <shadow val="0"/>
        <u val="none"/>
        <vertAlign val="baseline"/>
        <sz val="12"/>
        <color theme="1"/>
        <name val="Arial"/>
        <scheme val="none"/>
      </font>
      <numFmt numFmtId="0" formatCode="General"/>
      <alignment horizontal="left" vertical="bottom" textRotation="0" wrapText="1" indent="0" justifyLastLine="0" shrinkToFit="0" readingOrder="0"/>
    </dxf>
    <dxf>
      <border diagonalUp="0" diagonalDown="0">
        <left/>
        <right/>
        <top/>
        <bottom/>
      </border>
    </dxf>
    <dxf>
      <font>
        <b val="0"/>
        <i val="0"/>
        <strike val="0"/>
        <condense val="0"/>
        <extend val="0"/>
        <outline val="0"/>
        <shadow val="0"/>
        <u val="none"/>
        <vertAlign val="baseline"/>
        <sz val="12"/>
        <color theme="1"/>
        <name val="Arial"/>
        <scheme val="none"/>
      </font>
      <numFmt numFmtId="0" formatCode="General"/>
      <alignment horizontal="left" vertical="bottom" textRotation="0" wrapText="1" indent="0" justifyLastLine="0" shrinkToFit="0" readingOrder="0"/>
    </dxf>
    <dxf>
      <alignment horizontal="center" vertical="bottom" textRotation="0" wrapText="0" indent="0" justifyLastLine="0" shrinkToFit="0" readingOrder="0"/>
      <border diagonalUp="0" diagonalDown="0">
        <left/>
        <right/>
        <top/>
        <bottom/>
      </border>
    </dxf>
    <dxf>
      <font>
        <b val="0"/>
        <i val="0"/>
        <strike val="0"/>
        <condense val="0"/>
        <extend val="0"/>
        <outline val="0"/>
        <shadow val="0"/>
        <u val="none"/>
        <vertAlign val="baseline"/>
        <sz val="12"/>
        <color theme="1"/>
        <name val="Arial"/>
        <scheme val="none"/>
      </font>
      <numFmt numFmtId="0" formatCode="General"/>
      <alignment horizontal="left" vertical="bottom" textRotation="0" wrapText="1" indent="0" justifyLastLine="0" shrinkToFit="0" readingOrder="0"/>
    </dxf>
    <dxf>
      <alignment horizontal="center" vertical="bottom" textRotation="0" wrapText="0" indent="0" justifyLastLine="0" shrinkToFit="0" readingOrder="0"/>
      <border diagonalUp="0" diagonalDown="0">
        <left/>
        <right/>
        <top/>
        <bottom/>
      </border>
    </dxf>
    <dxf>
      <font>
        <b val="0"/>
        <i val="0"/>
        <strike val="0"/>
        <condense val="0"/>
        <extend val="0"/>
        <outline val="0"/>
        <shadow val="0"/>
        <u val="none"/>
        <vertAlign val="baseline"/>
        <sz val="12"/>
        <color theme="1"/>
        <name val="Arial"/>
        <scheme val="none"/>
      </font>
      <numFmt numFmtId="0" formatCode="General"/>
      <alignment horizontal="left" vertical="bottom" textRotation="0" wrapText="1" indent="0" justifyLastLine="0" shrinkToFit="0" readingOrder="0"/>
    </dxf>
    <dxf>
      <alignment horizontal="center" vertical="bottom" textRotation="0" wrapText="0" indent="0" justifyLastLine="0" shrinkToFit="0" readingOrder="0"/>
      <border diagonalUp="0" diagonalDown="0">
        <left/>
        <right/>
        <top/>
        <bottom/>
      </border>
    </dxf>
    <dxf>
      <font>
        <b val="0"/>
        <i val="0"/>
        <strike val="0"/>
        <condense val="0"/>
        <extend val="0"/>
        <outline val="0"/>
        <shadow val="0"/>
        <u val="none"/>
        <vertAlign val="baseline"/>
        <sz val="12"/>
        <color theme="1"/>
        <name val="Arial"/>
        <scheme val="none"/>
      </font>
      <alignment horizontal="left" vertical="bottom" textRotation="0" wrapText="1" indent="0" justifyLastLine="0" shrinkToFit="0" readingOrder="0"/>
    </dxf>
    <dxf>
      <alignment horizontal="center" vertical="bottom" textRotation="0" wrapText="0" indent="0" justifyLastLine="0" shrinkToFit="0" readingOrder="0"/>
      <border diagonalUp="0" diagonalDown="0">
        <left/>
        <right/>
        <top/>
        <bottom/>
      </border>
    </dxf>
    <dxf>
      <font>
        <b val="0"/>
        <i val="0"/>
        <strike val="0"/>
        <condense val="0"/>
        <extend val="0"/>
        <outline val="0"/>
        <shadow val="0"/>
        <u val="none"/>
        <vertAlign val="baseline"/>
        <sz val="12"/>
        <color theme="1"/>
        <name val="Arial"/>
        <scheme val="none"/>
      </font>
      <alignment horizontal="left" vertical="bottom" textRotation="0" wrapText="1" indent="0" justifyLastLine="0" shrinkToFit="0" readingOrder="0"/>
    </dxf>
    <dxf>
      <border diagonalUp="0" diagonalDown="0">
        <left/>
        <right/>
        <top/>
        <bottom/>
      </border>
    </dxf>
    <dxf>
      <font>
        <b val="0"/>
        <i val="0"/>
        <strike val="0"/>
        <condense val="0"/>
        <extend val="0"/>
        <outline val="0"/>
        <shadow val="0"/>
        <u val="none"/>
        <vertAlign val="baseline"/>
        <sz val="12"/>
        <color theme="1"/>
        <name val="Arial"/>
        <scheme val="none"/>
      </font>
      <alignment horizontal="left" vertical="bottom" textRotation="0" wrapText="1" indent="0" justifyLastLine="0" shrinkToFit="0" readingOrder="0"/>
    </dxf>
    <dxf>
      <border diagonalUp="0" diagonalDown="0">
        <left/>
        <right/>
        <top/>
        <bottom/>
      </border>
    </dxf>
    <dxf>
      <font>
        <b val="0"/>
        <i val="0"/>
        <strike val="0"/>
        <condense val="0"/>
        <extend val="0"/>
        <outline val="0"/>
        <shadow val="0"/>
        <u val="none"/>
        <vertAlign val="baseline"/>
        <sz val="12"/>
        <color theme="1"/>
        <name val="Arial"/>
        <scheme val="none"/>
      </font>
      <alignment horizontal="left" vertical="bottom" textRotation="0" wrapText="1" indent="0" justifyLastLine="0" shrinkToFit="0" readingOrder="0"/>
    </dxf>
    <dxf>
      <border diagonalUp="0" diagonalDown="0">
        <left/>
        <right/>
        <top/>
        <bottom/>
      </border>
    </dxf>
    <dxf>
      <font>
        <b val="0"/>
        <i val="0"/>
        <strike val="0"/>
        <condense val="0"/>
        <extend val="0"/>
        <outline val="0"/>
        <shadow val="0"/>
        <u val="none"/>
        <vertAlign val="baseline"/>
        <sz val="12"/>
        <color theme="1"/>
        <name val="Arial"/>
        <scheme val="none"/>
      </font>
      <alignment horizontal="left" vertical="bottom" textRotation="0" wrapText="1" indent="0" justifyLastLine="0" shrinkToFit="0" readingOrder="0"/>
    </dxf>
    <dxf>
      <alignment horizontal="center" vertical="bottom" textRotation="0" wrapText="0" indent="0" justifyLastLine="0" shrinkToFit="0" readingOrder="0"/>
      <border diagonalUp="0" diagonalDown="0">
        <left/>
        <right/>
        <top/>
        <bottom/>
      </border>
    </dxf>
    <dxf>
      <font>
        <b val="0"/>
        <i val="0"/>
        <strike val="0"/>
        <condense val="0"/>
        <extend val="0"/>
        <outline val="0"/>
        <shadow val="0"/>
        <u val="none"/>
        <vertAlign val="baseline"/>
        <sz val="12"/>
        <color theme="1"/>
        <name val="Arial"/>
        <scheme val="none"/>
      </font>
      <numFmt numFmtId="30" formatCode="@"/>
      <alignment horizontal="left" vertical="bottom" textRotation="0" wrapText="1" indent="0" justifyLastLine="0" shrinkToFit="0" readingOrder="0"/>
    </dxf>
    <dxf>
      <alignment horizontal="center" vertical="bottom" textRotation="0" wrapText="0" indent="0" justifyLastLine="0" shrinkToFit="0" readingOrder="0"/>
      <border diagonalUp="0" diagonalDown="0">
        <left/>
        <right/>
        <top/>
        <bottom/>
      </border>
    </dxf>
    <dxf>
      <font>
        <b val="0"/>
        <i val="0"/>
        <strike val="0"/>
        <condense val="0"/>
        <extend val="0"/>
        <outline val="0"/>
        <shadow val="0"/>
        <u val="none"/>
        <vertAlign val="baseline"/>
        <sz val="12"/>
        <color theme="1"/>
        <name val="Arial"/>
        <scheme val="none"/>
      </font>
      <alignment horizontal="left" vertical="bottom" textRotation="0" wrapText="1" indent="0" justifyLastLine="0" shrinkToFit="0" readingOrder="0"/>
    </dxf>
    <dxf>
      <alignment horizontal="left" vertical="bottom" textRotation="0" wrapText="1" indent="0" justifyLastLine="0" shrinkToFit="0" readingOrder="0"/>
    </dxf>
    <dxf>
      <font>
        <b val="0"/>
        <i val="0"/>
        <strike val="0"/>
        <condense val="0"/>
        <extend val="0"/>
        <outline val="0"/>
        <shadow val="0"/>
        <u val="none"/>
        <vertAlign val="baseline"/>
        <sz val="12"/>
        <color theme="1"/>
        <name val="Arial"/>
        <scheme val="none"/>
      </font>
      <numFmt numFmtId="30" formatCode="@"/>
      <alignment horizontal="left" vertical="bottom" textRotation="0" wrapText="1" indent="0" justifyLastLine="0" shrinkToFit="0" readingOrder="0"/>
    </dxf>
    <dxf>
      <numFmt numFmtId="2" formatCode="0.00"/>
    </dxf>
    <dxf>
      <font>
        <b val="0"/>
        <i val="0"/>
        <strike val="0"/>
        <condense val="0"/>
        <extend val="0"/>
        <outline val="0"/>
        <shadow val="0"/>
        <u val="none"/>
        <vertAlign val="baseline"/>
        <sz val="12"/>
        <color theme="1"/>
        <name val="Arial"/>
        <scheme val="none"/>
      </font>
      <numFmt numFmtId="2" formatCode="0.00"/>
    </dxf>
    <dxf>
      <numFmt numFmtId="2" formatCode="0.00"/>
    </dxf>
    <dxf>
      <font>
        <b/>
        <i val="0"/>
      </font>
      <border>
        <left style="thin">
          <color rgb="FFC0C0C0"/>
        </left>
        <right style="thin">
          <color rgb="FFC0C0C0"/>
        </right>
        <top style="thin">
          <color rgb="FFC0C0C0"/>
        </top>
        <bottom style="thin">
          <color rgb="FFC0C0C0"/>
        </bottom>
        <vertical style="thin">
          <color rgb="FFC0C0C0"/>
        </vertical>
        <horizontal style="thin">
          <color rgb="FFC0C0C0"/>
        </horizontal>
      </border>
    </dxf>
    <dxf>
      <font>
        <b/>
        <i val="0"/>
        <color theme="0"/>
      </font>
      <fill>
        <patternFill>
          <bgColor rgb="FF008000"/>
        </patternFill>
      </fill>
      <border>
        <left style="thin">
          <color auto="1"/>
        </left>
        <right style="thin">
          <color auto="1"/>
        </right>
        <top style="thin">
          <color auto="1"/>
        </top>
        <bottom style="thin">
          <color auto="1"/>
        </bottom>
        <vertical style="thin">
          <color auto="1"/>
        </vertical>
        <horizontal style="thin">
          <color auto="1"/>
        </horizontal>
      </border>
    </dxf>
    <dxf>
      <font>
        <b val="0"/>
        <i val="0"/>
      </font>
      <border>
        <left style="thin">
          <color rgb="FFC0C0C0"/>
        </left>
        <right style="thin">
          <color rgb="FFC0C0C0"/>
        </right>
        <top style="thin">
          <color rgb="FFC0C0C0"/>
        </top>
        <bottom style="thin">
          <color rgb="FFC0C0C0"/>
        </bottom>
        <vertical style="thin">
          <color rgb="FFC0C0C0"/>
        </vertical>
        <horizontal style="thin">
          <color rgb="FFC0C0C0"/>
        </horizontal>
      </border>
    </dxf>
  </dxfs>
  <tableStyles count="1" defaultTableStyle="TableStyleMedium2" defaultPivotStyle="PivotStyleLight16">
    <tableStyle name="PAS Table" pivot="0" count="3" xr9:uid="{00000000-0011-0000-FFFF-FFFF00000000}">
      <tableStyleElement type="wholeTable" dxfId="42"/>
      <tableStyleElement type="headerRow" dxfId="41"/>
      <tableStyleElement type="totalRow" dxfId="4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55B0FF-72D2-4841-BFA2-D3835082B009}" name="Table1" displayName="Table1" ref="A5:S42" totalsRowCount="1" headerRowDxfId="39" dataDxfId="38" totalsRowDxfId="37" headerRowCellStyle="PAS Table Header" dataCellStyle="Normal" totalsRowCellStyle="Total">
  <tableColumns count="19">
    <tableColumn id="1" xr3:uid="{8404EDE1-F125-4626-9B0C-84EF900D95FD}" name="County_x000a_Code" totalsRowLabel="TOTAL" dataDxfId="36" totalsRowDxfId="35" dataCellStyle="Normal" totalsRowCellStyle="Total"/>
    <tableColumn id="2" xr3:uid="{67EECD1D-13E5-4402-B297-43603D702955}" name="District_x000a_Code" dataDxfId="34" totalsRowDxfId="33" dataCellStyle="Normal" totalsRowCellStyle="Total"/>
    <tableColumn id="3" xr3:uid="{D674322C-88FE-4066-AE1B-769A99A3B090}" name="School_x000a_Code" dataDxfId="32" totalsRowDxfId="31" dataCellStyle="Normal" totalsRowCellStyle="Total"/>
    <tableColumn id="4" xr3:uid="{1D47D055-A512-49D0-BC72-4C617E8D18CB}" name="Charter School County Name" dataDxfId="30" totalsRowDxfId="29" dataCellStyle="Normal" totalsRowCellStyle="Total"/>
    <tableColumn id="5" xr3:uid="{E4CB6235-A2AD-47D2-AB9B-5B5CF0A1FDDB}" name="Chartering Authority" dataDxfId="28" totalsRowDxfId="27" dataCellStyle="Normal" totalsRowCellStyle="Total"/>
    <tableColumn id="6" xr3:uid="{45E6D38F-B388-4420-AF65-4DB5E2BC1F30}" name="Charter School Name" dataDxfId="26" totalsRowDxfId="25" dataCellStyle="Normal" totalsRowCellStyle="Total"/>
    <tableColumn id="7" xr3:uid="{DE83D716-C7EB-4F7A-BDA9-2357FA24313C}" name="Charter_x000a_Number" dataDxfId="24" totalsRowDxfId="23" dataCellStyle="Normal" totalsRowCellStyle="Total"/>
    <tableColumn id="8" xr3:uid="{ABAF072E-7FE2-453A-8074-3B8B0DED5525}" name="Charter Type" dataDxfId="22" totalsRowDxfId="21" dataCellStyle="Normal" totalsRowCellStyle="Total"/>
    <tableColumn id="9" xr3:uid="{926E68C8-468E-43B7-AFE3-2CF4CF26170D}" name="Resident_x000a_County_x000a_Code" dataDxfId="20" totalsRowDxfId="19" dataCellStyle="Normal" totalsRowCellStyle="Total"/>
    <tableColumn id="10" xr3:uid="{C3F1459F-AF2A-4B1E-9DED-1EEDB11E0F29}" name="Resident_x000a_District_x000a_Code" dataDxfId="18" totalsRowDxfId="17" dataCellStyle="Normal" totalsRowCellStyle="Total"/>
    <tableColumn id="11" xr3:uid="{9BB8F9BF-E7B6-4C8D-BF60-7035DC571DF0}" name="Resident County Name" dataDxfId="16" totalsRowDxfId="15" dataCellStyle="Normal" totalsRowCellStyle="Total"/>
    <tableColumn id="12" xr3:uid="{678A2390-7D95-4822-8B8F-6890F31B8C83}" name="Resident District Name" dataDxfId="14" dataCellStyle="Normal" totalsRowCellStyle="Total"/>
    <tableColumn id="13" xr3:uid="{F555E49A-9843-4126-A733-B98ECA92D974}" name="Estimated Total ADA Not Subject to In-lieu of Property Taxes Transfer" totalsRowFunction="sum" dataDxfId="13" totalsRowDxfId="12" dataCellStyle="Normal" totalsRowCellStyle="Total"/>
    <tableColumn id="14" xr3:uid="{53F3D8E7-9B9E-4A97-B8EF-CAB2DC82C0BA}" name="Estimated Total ADA Subject to In-lieu of Property Taxes Transfer" totalsRowFunction="sum" dataDxfId="11" totalsRowDxfId="10" dataCellStyle="Normal" totalsRowCellStyle="Total"/>
    <tableColumn id="15" xr3:uid="{38CDF734-1963-432E-A11C-DB21346911E7}" name="(A)_x000a_Estimated_x000a_Total 2023–24_x000a_In-lieu of Property Taxes" totalsRowFunction="sum" dataDxfId="9" totalsRowDxfId="8" dataCellStyle="Normal" totalsRowCellStyle="Total"/>
    <tableColumn id="16" xr3:uid="{2649C806-9632-492D-8CA3-3E14632A9D2C}" name="(B)_x000a_Estimated_x000a_In-lieu of _x000a_Property Taxes_x000a_= (A) x 0.46" totalsRowFunction="sum" dataDxfId="7" totalsRowDxfId="6" dataCellStyle="Normal" totalsRowCellStyle="Total"/>
    <tableColumn id="18" xr3:uid="{7B6A680D-0864-4BEA-A111-D105F7D830E4}" name="(C)_x000a_Prior Payments of In-lieu of Property Taxes_x000a_(September 2023)" totalsRowFunction="sum" dataDxfId="5" totalsRowDxfId="4" dataCellStyle="Normal" totalsRowCellStyle="Total"/>
    <tableColumn id="17" xr3:uid="{0BEF44B9-E7F7-4773-B54C-641CBD1E1CDD}" name="(D)_x000a_In-lieu of Property Taxes Net of Prior Payments_x000a_= (B) - (C) " totalsRowFunction="sum" dataDxfId="3" totalsRowDxfId="2" dataCellStyle="Normal" totalsRowCellStyle="Total"/>
    <tableColumn id="19" xr3:uid="{73B51622-8CBD-4191-BBDA-C074943DE96B}" name="(E)_x000a_Adjusted In-lieu of Property Taxes_x000a_= Greater of (D) or 0" totalsRowFunction="sum" dataDxfId="1" totalsRowDxfId="0" dataCellStyle="Normal" totalsRowCellStyle="Total"/>
  </tableColumns>
  <tableStyleInfo name="PAS Table" showFirstColumn="0" showLastColumn="0" showRowStripes="0" showColumnStripes="0"/>
  <extLst>
    <ext xmlns:x14="http://schemas.microsoft.com/office/spreadsheetml/2009/9/main" uri="{504A1905-F514-4f6f-8877-14C23A59335A}">
      <x14:table altTextSummary="In-lieu of Taxes for Countywide, County Program, and SBE Approved Charter Schools, 2023–24 Second Special Advance Apportionment for Charter Schools."/>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53822-3102-40E2-8683-092856625DBA}">
  <sheetPr>
    <pageSetUpPr fitToPage="1"/>
  </sheetPr>
  <dimension ref="A1:S46"/>
  <sheetViews>
    <sheetView tabSelected="1" zoomScaleNormal="100" workbookViewId="0">
      <pane ySplit="5" topLeftCell="A6" activePane="bottomLeft" state="frozen"/>
      <selection pane="bottomLeft"/>
    </sheetView>
  </sheetViews>
  <sheetFormatPr defaultColWidth="9.21875" defaultRowHeight="15" x14ac:dyDescent="0.2"/>
  <cols>
    <col min="1" max="1" width="9.88671875" style="6" customWidth="1"/>
    <col min="2" max="2" width="12.77734375" style="6" customWidth="1"/>
    <col min="3" max="3" width="11.77734375" style="6" customWidth="1"/>
    <col min="4" max="4" width="19.33203125" style="6" customWidth="1"/>
    <col min="5" max="5" width="38.109375" style="6" customWidth="1"/>
    <col min="6" max="6" width="41.77734375" style="6" customWidth="1"/>
    <col min="7" max="7" width="10.77734375" style="6" customWidth="1"/>
    <col min="8" max="8" width="17.77734375" style="6" customWidth="1"/>
    <col min="9" max="9" width="11.77734375" style="6" customWidth="1"/>
    <col min="10" max="10" width="12.77734375" style="6" customWidth="1"/>
    <col min="11" max="11" width="18.109375" style="6" customWidth="1"/>
    <col min="12" max="12" width="30.6640625" style="6" customWidth="1"/>
    <col min="13" max="14" width="26.88671875" style="6" customWidth="1"/>
    <col min="15" max="19" width="21.6640625" style="6" customWidth="1"/>
    <col min="20" max="16384" width="9.21875" style="6"/>
  </cols>
  <sheetData>
    <row r="1" spans="1:19" s="3" customFormat="1" ht="18" x14ac:dyDescent="0.2">
      <c r="A1" s="1" t="s">
        <v>15</v>
      </c>
      <c r="B1" s="2"/>
      <c r="C1" s="2"/>
      <c r="D1" s="2"/>
      <c r="E1" s="2"/>
      <c r="F1" s="2"/>
      <c r="G1" s="2"/>
      <c r="H1" s="2"/>
      <c r="I1" s="2"/>
      <c r="J1" s="2"/>
      <c r="K1" s="2"/>
      <c r="L1" s="2"/>
      <c r="M1" s="2"/>
      <c r="N1" s="2"/>
      <c r="O1" s="2"/>
      <c r="P1" s="2"/>
      <c r="Q1" s="2"/>
    </row>
    <row r="2" spans="1:19" s="3" customFormat="1" x14ac:dyDescent="0.2">
      <c r="A2" s="2" t="s">
        <v>44</v>
      </c>
      <c r="B2" s="2"/>
      <c r="C2" s="2"/>
      <c r="D2" s="2"/>
      <c r="E2" s="2"/>
      <c r="F2" s="2"/>
      <c r="G2" s="2"/>
      <c r="H2" s="2"/>
      <c r="I2" s="2"/>
      <c r="J2" s="2"/>
      <c r="K2" s="2"/>
      <c r="L2" s="2"/>
      <c r="M2" s="2"/>
      <c r="N2" s="2"/>
      <c r="O2" s="2"/>
      <c r="P2" s="2"/>
      <c r="Q2" s="2"/>
    </row>
    <row r="3" spans="1:19" s="3" customFormat="1" x14ac:dyDescent="0.2">
      <c r="A3" s="7" t="s">
        <v>38</v>
      </c>
      <c r="B3" s="2"/>
      <c r="C3" s="2"/>
      <c r="D3" s="2"/>
      <c r="E3" s="2"/>
      <c r="F3" s="2"/>
      <c r="G3" s="2"/>
      <c r="H3" s="2"/>
      <c r="I3" s="2"/>
      <c r="J3" s="2"/>
      <c r="K3" s="2"/>
      <c r="L3" s="2"/>
      <c r="M3" s="2"/>
      <c r="N3" s="2"/>
      <c r="O3" s="2"/>
      <c r="P3" s="2"/>
      <c r="Q3" s="2"/>
    </row>
    <row r="4" spans="1:19" ht="15.75" x14ac:dyDescent="0.2">
      <c r="A4" s="4" t="s">
        <v>105</v>
      </c>
      <c r="B4" s="5"/>
      <c r="C4" s="5"/>
      <c r="D4" s="5"/>
      <c r="E4" s="5"/>
      <c r="F4" s="5"/>
      <c r="G4" s="5"/>
      <c r="H4" s="5"/>
      <c r="I4" s="5"/>
      <c r="J4" s="5"/>
      <c r="K4" s="5"/>
      <c r="L4" s="5"/>
      <c r="M4" s="5"/>
      <c r="N4" s="5"/>
      <c r="O4" s="5"/>
      <c r="P4" s="5"/>
      <c r="Q4" s="5"/>
    </row>
    <row r="5" spans="1:19" s="8" customFormat="1" ht="78.75" x14ac:dyDescent="0.25">
      <c r="A5" s="24" t="s">
        <v>1</v>
      </c>
      <c r="B5" s="24" t="s">
        <v>2</v>
      </c>
      <c r="C5" s="24" t="s">
        <v>3</v>
      </c>
      <c r="D5" s="24" t="s">
        <v>13</v>
      </c>
      <c r="E5" s="24" t="s">
        <v>16</v>
      </c>
      <c r="F5" s="24" t="s">
        <v>14</v>
      </c>
      <c r="G5" s="24" t="s">
        <v>4</v>
      </c>
      <c r="H5" s="24" t="s">
        <v>5</v>
      </c>
      <c r="I5" s="24" t="s">
        <v>6</v>
      </c>
      <c r="J5" s="24" t="s">
        <v>7</v>
      </c>
      <c r="K5" s="24" t="s">
        <v>8</v>
      </c>
      <c r="L5" s="24" t="s">
        <v>9</v>
      </c>
      <c r="M5" s="24" t="s">
        <v>17</v>
      </c>
      <c r="N5" s="24" t="s">
        <v>18</v>
      </c>
      <c r="O5" s="25" t="s">
        <v>66</v>
      </c>
      <c r="P5" s="25" t="s">
        <v>33</v>
      </c>
      <c r="Q5" s="25" t="s">
        <v>67</v>
      </c>
      <c r="R5" s="25" t="s">
        <v>34</v>
      </c>
      <c r="S5" s="25" t="s">
        <v>35</v>
      </c>
    </row>
    <row r="6" spans="1:19" x14ac:dyDescent="0.2">
      <c r="A6" s="13" t="s">
        <v>19</v>
      </c>
      <c r="B6" s="13" t="s">
        <v>101</v>
      </c>
      <c r="C6" s="13" t="s">
        <v>39</v>
      </c>
      <c r="D6" s="14" t="s">
        <v>20</v>
      </c>
      <c r="E6" s="14" t="s">
        <v>68</v>
      </c>
      <c r="F6" s="14" t="s">
        <v>40</v>
      </c>
      <c r="G6" s="14" t="s">
        <v>41</v>
      </c>
      <c r="H6" s="14" t="s">
        <v>12</v>
      </c>
      <c r="I6" s="13" t="s">
        <v>19</v>
      </c>
      <c r="J6" s="13">
        <v>64337</v>
      </c>
      <c r="K6" s="15" t="s">
        <v>20</v>
      </c>
      <c r="L6" s="13" t="s">
        <v>72</v>
      </c>
      <c r="M6" s="16">
        <v>0.81</v>
      </c>
      <c r="N6" s="16">
        <v>0</v>
      </c>
      <c r="O6" s="17">
        <v>0</v>
      </c>
      <c r="P6" s="17">
        <v>0</v>
      </c>
      <c r="Q6" s="17">
        <v>0</v>
      </c>
      <c r="R6" s="17">
        <v>0</v>
      </c>
      <c r="S6" s="17">
        <v>0</v>
      </c>
    </row>
    <row r="7" spans="1:19" x14ac:dyDescent="0.2">
      <c r="A7" s="13" t="s">
        <v>19</v>
      </c>
      <c r="B7" s="13" t="s">
        <v>101</v>
      </c>
      <c r="C7" s="13" t="s">
        <v>39</v>
      </c>
      <c r="D7" s="14" t="s">
        <v>20</v>
      </c>
      <c r="E7" s="14" t="s">
        <v>68</v>
      </c>
      <c r="F7" s="14" t="s">
        <v>40</v>
      </c>
      <c r="G7" s="14" t="s">
        <v>41</v>
      </c>
      <c r="H7" s="14" t="s">
        <v>12</v>
      </c>
      <c r="I7" s="13" t="s">
        <v>19</v>
      </c>
      <c r="J7" s="13">
        <v>64352</v>
      </c>
      <c r="K7" s="15" t="s">
        <v>20</v>
      </c>
      <c r="L7" s="13" t="s">
        <v>73</v>
      </c>
      <c r="M7" s="16">
        <v>0.81</v>
      </c>
      <c r="N7" s="16">
        <v>0</v>
      </c>
      <c r="O7" s="18">
        <v>0</v>
      </c>
      <c r="P7" s="18">
        <v>0</v>
      </c>
      <c r="Q7" s="18">
        <v>0</v>
      </c>
      <c r="R7" s="18">
        <v>0</v>
      </c>
      <c r="S7" s="18">
        <v>0</v>
      </c>
    </row>
    <row r="8" spans="1:19" x14ac:dyDescent="0.2">
      <c r="A8" s="13" t="s">
        <v>19</v>
      </c>
      <c r="B8" s="13" t="s">
        <v>101</v>
      </c>
      <c r="C8" s="13" t="s">
        <v>39</v>
      </c>
      <c r="D8" s="14" t="s">
        <v>20</v>
      </c>
      <c r="E8" s="14" t="s">
        <v>68</v>
      </c>
      <c r="F8" s="14" t="s">
        <v>40</v>
      </c>
      <c r="G8" s="14" t="s">
        <v>41</v>
      </c>
      <c r="H8" s="14" t="s">
        <v>12</v>
      </c>
      <c r="I8" s="13" t="s">
        <v>19</v>
      </c>
      <c r="J8" s="13">
        <v>64444</v>
      </c>
      <c r="K8" s="15" t="s">
        <v>20</v>
      </c>
      <c r="L8" s="13" t="s">
        <v>74</v>
      </c>
      <c r="M8" s="16">
        <v>0.81</v>
      </c>
      <c r="N8" s="16">
        <v>0</v>
      </c>
      <c r="O8" s="18">
        <v>0</v>
      </c>
      <c r="P8" s="18">
        <v>0</v>
      </c>
      <c r="Q8" s="18">
        <v>0</v>
      </c>
      <c r="R8" s="18">
        <v>0</v>
      </c>
      <c r="S8" s="18">
        <v>0</v>
      </c>
    </row>
    <row r="9" spans="1:19" x14ac:dyDescent="0.2">
      <c r="A9" s="13" t="s">
        <v>19</v>
      </c>
      <c r="B9" s="13" t="s">
        <v>101</v>
      </c>
      <c r="C9" s="13" t="s">
        <v>39</v>
      </c>
      <c r="D9" s="14" t="s">
        <v>20</v>
      </c>
      <c r="E9" s="14" t="s">
        <v>68</v>
      </c>
      <c r="F9" s="14" t="s">
        <v>40</v>
      </c>
      <c r="G9" s="14" t="s">
        <v>41</v>
      </c>
      <c r="H9" s="14" t="s">
        <v>12</v>
      </c>
      <c r="I9" s="13" t="s">
        <v>19</v>
      </c>
      <c r="J9" s="13">
        <v>64519</v>
      </c>
      <c r="K9" s="15" t="s">
        <v>20</v>
      </c>
      <c r="L9" s="13" t="s">
        <v>75</v>
      </c>
      <c r="M9" s="16">
        <v>0.81</v>
      </c>
      <c r="N9" s="16">
        <v>0</v>
      </c>
      <c r="O9" s="18">
        <v>0</v>
      </c>
      <c r="P9" s="18">
        <v>0</v>
      </c>
      <c r="Q9" s="18">
        <v>0</v>
      </c>
      <c r="R9" s="18">
        <v>0</v>
      </c>
      <c r="S9" s="18">
        <v>0</v>
      </c>
    </row>
    <row r="10" spans="1:19" x14ac:dyDescent="0.2">
      <c r="A10" s="13" t="s">
        <v>19</v>
      </c>
      <c r="B10" s="13" t="s">
        <v>101</v>
      </c>
      <c r="C10" s="13" t="s">
        <v>39</v>
      </c>
      <c r="D10" s="14" t="s">
        <v>20</v>
      </c>
      <c r="E10" s="14" t="s">
        <v>68</v>
      </c>
      <c r="F10" s="14" t="s">
        <v>40</v>
      </c>
      <c r="G10" s="14" t="s">
        <v>41</v>
      </c>
      <c r="H10" s="14" t="s">
        <v>12</v>
      </c>
      <c r="I10" s="13" t="s">
        <v>19</v>
      </c>
      <c r="J10" s="13">
        <v>64527</v>
      </c>
      <c r="K10" s="15" t="s">
        <v>20</v>
      </c>
      <c r="L10" s="13" t="s">
        <v>76</v>
      </c>
      <c r="M10" s="16">
        <v>0.81</v>
      </c>
      <c r="N10" s="16">
        <v>0</v>
      </c>
      <c r="O10" s="18">
        <v>0</v>
      </c>
      <c r="P10" s="18">
        <v>0</v>
      </c>
      <c r="Q10" s="18">
        <v>0</v>
      </c>
      <c r="R10" s="18">
        <v>0</v>
      </c>
      <c r="S10" s="18">
        <v>0</v>
      </c>
    </row>
    <row r="11" spans="1:19" x14ac:dyDescent="0.2">
      <c r="A11" s="13" t="s">
        <v>19</v>
      </c>
      <c r="B11" s="13" t="s">
        <v>101</v>
      </c>
      <c r="C11" s="13" t="s">
        <v>39</v>
      </c>
      <c r="D11" s="14" t="s">
        <v>20</v>
      </c>
      <c r="E11" s="14" t="s">
        <v>68</v>
      </c>
      <c r="F11" s="14" t="s">
        <v>40</v>
      </c>
      <c r="G11" s="14" t="s">
        <v>41</v>
      </c>
      <c r="H11" s="14" t="s">
        <v>12</v>
      </c>
      <c r="I11" s="13" t="s">
        <v>19</v>
      </c>
      <c r="J11" s="13">
        <v>64634</v>
      </c>
      <c r="K11" s="15" t="s">
        <v>20</v>
      </c>
      <c r="L11" s="13" t="s">
        <v>77</v>
      </c>
      <c r="M11" s="16">
        <v>2.42</v>
      </c>
      <c r="N11" s="16">
        <v>0</v>
      </c>
      <c r="O11" s="18">
        <v>0</v>
      </c>
      <c r="P11" s="18">
        <v>0</v>
      </c>
      <c r="Q11" s="18">
        <v>0</v>
      </c>
      <c r="R11" s="18">
        <v>0</v>
      </c>
      <c r="S11" s="18">
        <v>0</v>
      </c>
    </row>
    <row r="12" spans="1:19" x14ac:dyDescent="0.2">
      <c r="A12" s="13" t="s">
        <v>19</v>
      </c>
      <c r="B12" s="13" t="s">
        <v>101</v>
      </c>
      <c r="C12" s="13" t="s">
        <v>39</v>
      </c>
      <c r="D12" s="14" t="s">
        <v>20</v>
      </c>
      <c r="E12" s="14" t="s">
        <v>68</v>
      </c>
      <c r="F12" s="14" t="s">
        <v>40</v>
      </c>
      <c r="G12" s="14" t="s">
        <v>41</v>
      </c>
      <c r="H12" s="14" t="s">
        <v>12</v>
      </c>
      <c r="I12" s="13" t="s">
        <v>19</v>
      </c>
      <c r="J12" s="13">
        <v>64725</v>
      </c>
      <c r="K12" s="15" t="s">
        <v>20</v>
      </c>
      <c r="L12" s="13" t="s">
        <v>78</v>
      </c>
      <c r="M12" s="16">
        <v>0.77</v>
      </c>
      <c r="N12" s="16">
        <v>0</v>
      </c>
      <c r="O12" s="18">
        <v>0</v>
      </c>
      <c r="P12" s="18">
        <v>0</v>
      </c>
      <c r="Q12" s="18">
        <v>0</v>
      </c>
      <c r="R12" s="18">
        <v>0</v>
      </c>
      <c r="S12" s="18">
        <v>0</v>
      </c>
    </row>
    <row r="13" spans="1:19" x14ac:dyDescent="0.2">
      <c r="A13" s="13" t="s">
        <v>19</v>
      </c>
      <c r="B13" s="13" t="s">
        <v>101</v>
      </c>
      <c r="C13" s="13" t="s">
        <v>39</v>
      </c>
      <c r="D13" s="14" t="s">
        <v>20</v>
      </c>
      <c r="E13" s="14" t="s">
        <v>68</v>
      </c>
      <c r="F13" s="14" t="s">
        <v>40</v>
      </c>
      <c r="G13" s="14" t="s">
        <v>41</v>
      </c>
      <c r="H13" s="14" t="s">
        <v>12</v>
      </c>
      <c r="I13" s="13" t="s">
        <v>19</v>
      </c>
      <c r="J13" s="13">
        <v>64733</v>
      </c>
      <c r="K13" s="15" t="s">
        <v>20</v>
      </c>
      <c r="L13" s="13" t="s">
        <v>79</v>
      </c>
      <c r="M13" s="16">
        <v>51.32</v>
      </c>
      <c r="N13" s="16">
        <v>0</v>
      </c>
      <c r="O13" s="18">
        <v>0</v>
      </c>
      <c r="P13" s="18">
        <v>0</v>
      </c>
      <c r="Q13" s="18">
        <v>0</v>
      </c>
      <c r="R13" s="18">
        <v>0</v>
      </c>
      <c r="S13" s="18">
        <v>0</v>
      </c>
    </row>
    <row r="14" spans="1:19" x14ac:dyDescent="0.2">
      <c r="A14" s="13" t="s">
        <v>19</v>
      </c>
      <c r="B14" s="13" t="s">
        <v>101</v>
      </c>
      <c r="C14" s="13" t="s">
        <v>39</v>
      </c>
      <c r="D14" s="14" t="s">
        <v>20</v>
      </c>
      <c r="E14" s="14" t="s">
        <v>68</v>
      </c>
      <c r="F14" s="14" t="s">
        <v>40</v>
      </c>
      <c r="G14" s="14" t="s">
        <v>41</v>
      </c>
      <c r="H14" s="14" t="s">
        <v>12</v>
      </c>
      <c r="I14" s="13" t="s">
        <v>19</v>
      </c>
      <c r="J14" s="13">
        <v>64840</v>
      </c>
      <c r="K14" s="15" t="s">
        <v>20</v>
      </c>
      <c r="L14" s="13" t="s">
        <v>28</v>
      </c>
      <c r="M14" s="16">
        <v>0.81</v>
      </c>
      <c r="N14" s="16">
        <v>0</v>
      </c>
      <c r="O14" s="18">
        <v>0</v>
      </c>
      <c r="P14" s="18">
        <v>0</v>
      </c>
      <c r="Q14" s="18">
        <v>0</v>
      </c>
      <c r="R14" s="18">
        <v>0</v>
      </c>
      <c r="S14" s="18">
        <v>0</v>
      </c>
    </row>
    <row r="15" spans="1:19" x14ac:dyDescent="0.2">
      <c r="A15" s="13" t="s">
        <v>19</v>
      </c>
      <c r="B15" s="13" t="s">
        <v>101</v>
      </c>
      <c r="C15" s="13" t="s">
        <v>39</v>
      </c>
      <c r="D15" s="14" t="s">
        <v>20</v>
      </c>
      <c r="E15" s="14" t="s">
        <v>68</v>
      </c>
      <c r="F15" s="14" t="s">
        <v>40</v>
      </c>
      <c r="G15" s="14" t="s">
        <v>41</v>
      </c>
      <c r="H15" s="14" t="s">
        <v>12</v>
      </c>
      <c r="I15" s="13" t="s">
        <v>19</v>
      </c>
      <c r="J15" s="13">
        <v>64881</v>
      </c>
      <c r="K15" s="15" t="s">
        <v>20</v>
      </c>
      <c r="L15" s="13" t="s">
        <v>80</v>
      </c>
      <c r="M15" s="16">
        <v>0.81</v>
      </c>
      <c r="N15" s="16">
        <v>0</v>
      </c>
      <c r="O15" s="18">
        <v>0</v>
      </c>
      <c r="P15" s="18">
        <v>0</v>
      </c>
      <c r="Q15" s="18">
        <v>0</v>
      </c>
      <c r="R15" s="18">
        <v>0</v>
      </c>
      <c r="S15" s="18">
        <v>0</v>
      </c>
    </row>
    <row r="16" spans="1:19" x14ac:dyDescent="0.2">
      <c r="A16" s="13" t="s">
        <v>19</v>
      </c>
      <c r="B16" s="13" t="s">
        <v>101</v>
      </c>
      <c r="C16" s="13" t="s">
        <v>39</v>
      </c>
      <c r="D16" s="14" t="s">
        <v>20</v>
      </c>
      <c r="E16" s="14" t="s">
        <v>68</v>
      </c>
      <c r="F16" s="14" t="s">
        <v>40</v>
      </c>
      <c r="G16" s="14" t="s">
        <v>41</v>
      </c>
      <c r="H16" s="14" t="s">
        <v>12</v>
      </c>
      <c r="I16" s="13" t="s">
        <v>19</v>
      </c>
      <c r="J16" s="13">
        <v>64907</v>
      </c>
      <c r="K16" s="15" t="s">
        <v>20</v>
      </c>
      <c r="L16" s="13" t="s">
        <v>81</v>
      </c>
      <c r="M16" s="16">
        <v>0.81</v>
      </c>
      <c r="N16" s="16">
        <v>0</v>
      </c>
      <c r="O16" s="18">
        <v>0</v>
      </c>
      <c r="P16" s="18">
        <v>0</v>
      </c>
      <c r="Q16" s="18">
        <v>0</v>
      </c>
      <c r="R16" s="18">
        <v>0</v>
      </c>
      <c r="S16" s="18">
        <v>0</v>
      </c>
    </row>
    <row r="17" spans="1:19" x14ac:dyDescent="0.2">
      <c r="A17" s="13" t="s">
        <v>19</v>
      </c>
      <c r="B17" s="13" t="s">
        <v>101</v>
      </c>
      <c r="C17" s="13" t="s">
        <v>39</v>
      </c>
      <c r="D17" s="14" t="s">
        <v>20</v>
      </c>
      <c r="E17" s="14" t="s">
        <v>68</v>
      </c>
      <c r="F17" s="14" t="s">
        <v>40</v>
      </c>
      <c r="G17" s="14" t="s">
        <v>41</v>
      </c>
      <c r="H17" s="14" t="s">
        <v>12</v>
      </c>
      <c r="I17" s="13" t="s">
        <v>19</v>
      </c>
      <c r="J17" s="13">
        <v>64980</v>
      </c>
      <c r="K17" s="15" t="s">
        <v>20</v>
      </c>
      <c r="L17" s="13" t="s">
        <v>82</v>
      </c>
      <c r="M17" s="16">
        <v>0</v>
      </c>
      <c r="N17" s="16">
        <v>0</v>
      </c>
      <c r="O17" s="18">
        <v>0</v>
      </c>
      <c r="P17" s="18">
        <v>0</v>
      </c>
      <c r="Q17" s="18">
        <v>236</v>
      </c>
      <c r="R17" s="18">
        <v>-236</v>
      </c>
      <c r="S17" s="18">
        <v>0</v>
      </c>
    </row>
    <row r="18" spans="1:19" x14ac:dyDescent="0.2">
      <c r="A18" s="13" t="s">
        <v>19</v>
      </c>
      <c r="B18" s="13" t="s">
        <v>101</v>
      </c>
      <c r="C18" s="13" t="s">
        <v>39</v>
      </c>
      <c r="D18" s="14" t="s">
        <v>20</v>
      </c>
      <c r="E18" s="14" t="s">
        <v>68</v>
      </c>
      <c r="F18" s="14" t="s">
        <v>40</v>
      </c>
      <c r="G18" s="14" t="s">
        <v>41</v>
      </c>
      <c r="H18" s="14" t="s">
        <v>12</v>
      </c>
      <c r="I18" s="13" t="s">
        <v>19</v>
      </c>
      <c r="J18" s="13">
        <v>65060</v>
      </c>
      <c r="K18" s="15" t="s">
        <v>20</v>
      </c>
      <c r="L18" s="13" t="s">
        <v>83</v>
      </c>
      <c r="M18" s="16">
        <v>1.61</v>
      </c>
      <c r="N18" s="16">
        <v>0</v>
      </c>
      <c r="O18" s="18">
        <v>0</v>
      </c>
      <c r="P18" s="18">
        <v>0</v>
      </c>
      <c r="Q18" s="18">
        <v>0</v>
      </c>
      <c r="R18" s="18">
        <v>0</v>
      </c>
      <c r="S18" s="18">
        <v>0</v>
      </c>
    </row>
    <row r="19" spans="1:19" x14ac:dyDescent="0.2">
      <c r="A19" s="13" t="s">
        <v>19</v>
      </c>
      <c r="B19" s="13" t="s">
        <v>101</v>
      </c>
      <c r="C19" s="13" t="s">
        <v>39</v>
      </c>
      <c r="D19" s="14" t="s">
        <v>20</v>
      </c>
      <c r="E19" s="14" t="s">
        <v>68</v>
      </c>
      <c r="F19" s="14" t="s">
        <v>40</v>
      </c>
      <c r="G19" s="14" t="s">
        <v>41</v>
      </c>
      <c r="H19" s="14" t="s">
        <v>12</v>
      </c>
      <c r="I19" s="13" t="s">
        <v>19</v>
      </c>
      <c r="J19" s="13">
        <v>73437</v>
      </c>
      <c r="K19" s="15" t="s">
        <v>20</v>
      </c>
      <c r="L19" s="13" t="s">
        <v>84</v>
      </c>
      <c r="M19" s="16">
        <v>0.81</v>
      </c>
      <c r="N19" s="16">
        <v>0</v>
      </c>
      <c r="O19" s="18">
        <v>0</v>
      </c>
      <c r="P19" s="18">
        <v>0</v>
      </c>
      <c r="Q19" s="18">
        <v>0</v>
      </c>
      <c r="R19" s="18">
        <v>0</v>
      </c>
      <c r="S19" s="18">
        <v>0</v>
      </c>
    </row>
    <row r="20" spans="1:19" x14ac:dyDescent="0.2">
      <c r="A20" s="13" t="s">
        <v>19</v>
      </c>
      <c r="B20" s="13" t="s">
        <v>101</v>
      </c>
      <c r="C20" s="13" t="s">
        <v>39</v>
      </c>
      <c r="D20" s="14" t="s">
        <v>20</v>
      </c>
      <c r="E20" s="14" t="s">
        <v>68</v>
      </c>
      <c r="F20" s="14" t="s">
        <v>40</v>
      </c>
      <c r="G20" s="14" t="s">
        <v>41</v>
      </c>
      <c r="H20" s="14" t="s">
        <v>12</v>
      </c>
      <c r="I20" s="13" t="s">
        <v>24</v>
      </c>
      <c r="J20" s="13">
        <v>67124</v>
      </c>
      <c r="K20" s="15" t="s">
        <v>25</v>
      </c>
      <c r="L20" s="13" t="s">
        <v>85</v>
      </c>
      <c r="M20" s="16">
        <v>0.81</v>
      </c>
      <c r="N20" s="16">
        <v>0</v>
      </c>
      <c r="O20" s="18">
        <v>0</v>
      </c>
      <c r="P20" s="18">
        <v>0</v>
      </c>
      <c r="Q20" s="18">
        <v>0</v>
      </c>
      <c r="R20" s="18">
        <v>0</v>
      </c>
      <c r="S20" s="18">
        <v>0</v>
      </c>
    </row>
    <row r="21" spans="1:19" x14ac:dyDescent="0.2">
      <c r="A21" s="13" t="s">
        <v>19</v>
      </c>
      <c r="B21" s="13" t="s">
        <v>101</v>
      </c>
      <c r="C21" s="13" t="s">
        <v>39</v>
      </c>
      <c r="D21" s="14" t="s">
        <v>20</v>
      </c>
      <c r="E21" s="14" t="s">
        <v>68</v>
      </c>
      <c r="F21" s="14" t="s">
        <v>40</v>
      </c>
      <c r="G21" s="14" t="s">
        <v>41</v>
      </c>
      <c r="H21" s="14" t="s">
        <v>12</v>
      </c>
      <c r="I21" s="13" t="s">
        <v>58</v>
      </c>
      <c r="J21" s="13">
        <v>68338</v>
      </c>
      <c r="K21" s="15" t="s">
        <v>59</v>
      </c>
      <c r="L21" s="13" t="s">
        <v>86</v>
      </c>
      <c r="M21" s="16">
        <v>0.81</v>
      </c>
      <c r="N21" s="16">
        <v>0</v>
      </c>
      <c r="O21" s="18">
        <v>0</v>
      </c>
      <c r="P21" s="18">
        <v>0</v>
      </c>
      <c r="Q21" s="18">
        <v>0</v>
      </c>
      <c r="R21" s="18">
        <v>0</v>
      </c>
      <c r="S21" s="18">
        <v>0</v>
      </c>
    </row>
    <row r="22" spans="1:19" x14ac:dyDescent="0.2">
      <c r="A22" s="13" t="s">
        <v>19</v>
      </c>
      <c r="B22" s="13" t="s">
        <v>101</v>
      </c>
      <c r="C22" s="13" t="s">
        <v>39</v>
      </c>
      <c r="D22" s="14" t="s">
        <v>20</v>
      </c>
      <c r="E22" s="14" t="s">
        <v>68</v>
      </c>
      <c r="F22" s="14" t="s">
        <v>40</v>
      </c>
      <c r="G22" s="14" t="s">
        <v>41</v>
      </c>
      <c r="H22" s="14" t="s">
        <v>12</v>
      </c>
      <c r="I22" s="13" t="s">
        <v>60</v>
      </c>
      <c r="J22" s="13">
        <v>72603</v>
      </c>
      <c r="K22" s="15" t="s">
        <v>61</v>
      </c>
      <c r="L22" s="13" t="s">
        <v>87</v>
      </c>
      <c r="M22" s="16">
        <v>0.81</v>
      </c>
      <c r="N22" s="16">
        <v>0</v>
      </c>
      <c r="O22" s="18">
        <v>0</v>
      </c>
      <c r="P22" s="18">
        <v>0</v>
      </c>
      <c r="Q22" s="18">
        <v>0</v>
      </c>
      <c r="R22" s="18">
        <v>0</v>
      </c>
      <c r="S22" s="18">
        <v>0</v>
      </c>
    </row>
    <row r="23" spans="1:19" x14ac:dyDescent="0.2">
      <c r="A23" s="13" t="s">
        <v>45</v>
      </c>
      <c r="B23" s="13" t="s">
        <v>102</v>
      </c>
      <c r="C23" s="13" t="s">
        <v>46</v>
      </c>
      <c r="D23" s="14" t="s">
        <v>50</v>
      </c>
      <c r="E23" s="14" t="s">
        <v>69</v>
      </c>
      <c r="F23" s="14" t="s">
        <v>51</v>
      </c>
      <c r="G23" s="14" t="s">
        <v>52</v>
      </c>
      <c r="H23" s="14" t="s">
        <v>21</v>
      </c>
      <c r="I23" s="13" t="s">
        <v>36</v>
      </c>
      <c r="J23" s="13">
        <v>70540</v>
      </c>
      <c r="K23" s="15" t="s">
        <v>37</v>
      </c>
      <c r="L23" s="13" t="s">
        <v>88</v>
      </c>
      <c r="M23" s="16">
        <v>0.9</v>
      </c>
      <c r="N23" s="16">
        <v>0</v>
      </c>
      <c r="O23" s="18">
        <v>0</v>
      </c>
      <c r="P23" s="18">
        <v>0</v>
      </c>
      <c r="Q23" s="18">
        <v>0</v>
      </c>
      <c r="R23" s="18">
        <v>0</v>
      </c>
      <c r="S23" s="18">
        <v>0</v>
      </c>
    </row>
    <row r="24" spans="1:19" x14ac:dyDescent="0.2">
      <c r="A24" s="13" t="s">
        <v>45</v>
      </c>
      <c r="B24" s="13" t="s">
        <v>102</v>
      </c>
      <c r="C24" s="13" t="s">
        <v>46</v>
      </c>
      <c r="D24" s="14" t="s">
        <v>50</v>
      </c>
      <c r="E24" s="14" t="s">
        <v>69</v>
      </c>
      <c r="F24" s="14" t="s">
        <v>51</v>
      </c>
      <c r="G24" s="14" t="s">
        <v>52</v>
      </c>
      <c r="H24" s="14" t="s">
        <v>21</v>
      </c>
      <c r="I24" s="13" t="s">
        <v>36</v>
      </c>
      <c r="J24" s="13">
        <v>70581</v>
      </c>
      <c r="K24" s="15" t="s">
        <v>37</v>
      </c>
      <c r="L24" s="13" t="s">
        <v>89</v>
      </c>
      <c r="M24" s="16">
        <v>0.95</v>
      </c>
      <c r="N24" s="16">
        <v>0</v>
      </c>
      <c r="O24" s="18">
        <v>0</v>
      </c>
      <c r="P24" s="18">
        <v>0</v>
      </c>
      <c r="Q24" s="18">
        <v>0</v>
      </c>
      <c r="R24" s="18">
        <v>0</v>
      </c>
      <c r="S24" s="18">
        <v>0</v>
      </c>
    </row>
    <row r="25" spans="1:19" x14ac:dyDescent="0.2">
      <c r="A25" s="13" t="s">
        <v>45</v>
      </c>
      <c r="B25" s="13" t="s">
        <v>102</v>
      </c>
      <c r="C25" s="13" t="s">
        <v>46</v>
      </c>
      <c r="D25" s="14" t="s">
        <v>50</v>
      </c>
      <c r="E25" s="14" t="s">
        <v>69</v>
      </c>
      <c r="F25" s="14" t="s">
        <v>51</v>
      </c>
      <c r="G25" s="14" t="s">
        <v>52</v>
      </c>
      <c r="H25" s="14" t="s">
        <v>21</v>
      </c>
      <c r="I25" s="13" t="s">
        <v>62</v>
      </c>
      <c r="J25" s="13">
        <v>70953</v>
      </c>
      <c r="K25" s="15" t="s">
        <v>63</v>
      </c>
      <c r="L25" s="13" t="s">
        <v>90</v>
      </c>
      <c r="M25" s="16">
        <v>0</v>
      </c>
      <c r="N25" s="16">
        <v>0.82</v>
      </c>
      <c r="O25" s="18">
        <v>8501</v>
      </c>
      <c r="P25" s="18">
        <v>3910</v>
      </c>
      <c r="Q25" s="18">
        <v>4091</v>
      </c>
      <c r="R25" s="18">
        <v>-181</v>
      </c>
      <c r="S25" s="18">
        <v>0</v>
      </c>
    </row>
    <row r="26" spans="1:19" x14ac:dyDescent="0.2">
      <c r="A26" s="13" t="s">
        <v>45</v>
      </c>
      <c r="B26" s="13" t="s">
        <v>102</v>
      </c>
      <c r="C26" s="13" t="s">
        <v>46</v>
      </c>
      <c r="D26" s="14" t="s">
        <v>50</v>
      </c>
      <c r="E26" s="14" t="s">
        <v>69</v>
      </c>
      <c r="F26" s="14" t="s">
        <v>51</v>
      </c>
      <c r="G26" s="14" t="s">
        <v>52</v>
      </c>
      <c r="H26" s="14" t="s">
        <v>21</v>
      </c>
      <c r="I26" s="13" t="s">
        <v>45</v>
      </c>
      <c r="J26" s="13">
        <v>66266</v>
      </c>
      <c r="K26" s="15" t="s">
        <v>50</v>
      </c>
      <c r="L26" s="13" t="s">
        <v>91</v>
      </c>
      <c r="M26" s="16">
        <v>58.820000000000007</v>
      </c>
      <c r="N26" s="16">
        <v>0</v>
      </c>
      <c r="O26" s="18">
        <v>0</v>
      </c>
      <c r="P26" s="18">
        <v>0</v>
      </c>
      <c r="Q26" s="18">
        <v>0</v>
      </c>
      <c r="R26" s="18">
        <v>0</v>
      </c>
      <c r="S26" s="18">
        <v>0</v>
      </c>
    </row>
    <row r="27" spans="1:19" x14ac:dyDescent="0.2">
      <c r="A27" s="13" t="s">
        <v>45</v>
      </c>
      <c r="B27" s="13" t="s">
        <v>102</v>
      </c>
      <c r="C27" s="13" t="s">
        <v>46</v>
      </c>
      <c r="D27" s="14" t="s">
        <v>50</v>
      </c>
      <c r="E27" s="14" t="s">
        <v>69</v>
      </c>
      <c r="F27" s="14" t="s">
        <v>51</v>
      </c>
      <c r="G27" s="14" t="s">
        <v>52</v>
      </c>
      <c r="H27" s="14" t="s">
        <v>21</v>
      </c>
      <c r="I27" s="13" t="s">
        <v>45</v>
      </c>
      <c r="J27" s="13">
        <v>66290</v>
      </c>
      <c r="K27" s="15" t="s">
        <v>50</v>
      </c>
      <c r="L27" s="13" t="s">
        <v>92</v>
      </c>
      <c r="M27" s="16">
        <v>0</v>
      </c>
      <c r="N27" s="16">
        <v>0</v>
      </c>
      <c r="O27" s="18">
        <v>0</v>
      </c>
      <c r="P27" s="18">
        <v>0</v>
      </c>
      <c r="Q27" s="18">
        <v>4088</v>
      </c>
      <c r="R27" s="18">
        <v>-4088</v>
      </c>
      <c r="S27" s="18">
        <v>0</v>
      </c>
    </row>
    <row r="28" spans="1:19" x14ac:dyDescent="0.2">
      <c r="A28" s="13" t="s">
        <v>22</v>
      </c>
      <c r="B28" s="13" t="s">
        <v>103</v>
      </c>
      <c r="C28" s="13" t="s">
        <v>47</v>
      </c>
      <c r="D28" s="14" t="s">
        <v>23</v>
      </c>
      <c r="E28" s="14" t="s">
        <v>70</v>
      </c>
      <c r="F28" s="14" t="s">
        <v>53</v>
      </c>
      <c r="G28" s="14" t="s">
        <v>54</v>
      </c>
      <c r="H28" s="14" t="s">
        <v>12</v>
      </c>
      <c r="I28" s="13" t="s">
        <v>22</v>
      </c>
      <c r="J28" s="13">
        <v>66431</v>
      </c>
      <c r="K28" s="15" t="s">
        <v>23</v>
      </c>
      <c r="L28" s="13" t="s">
        <v>93</v>
      </c>
      <c r="M28" s="16">
        <v>3</v>
      </c>
      <c r="N28" s="16">
        <v>0</v>
      </c>
      <c r="O28" s="18">
        <v>0</v>
      </c>
      <c r="P28" s="18">
        <v>0</v>
      </c>
      <c r="Q28" s="18">
        <v>0</v>
      </c>
      <c r="R28" s="18">
        <v>0</v>
      </c>
      <c r="S28" s="18">
        <v>0</v>
      </c>
    </row>
    <row r="29" spans="1:19" x14ac:dyDescent="0.2">
      <c r="A29" s="13" t="s">
        <v>22</v>
      </c>
      <c r="B29" s="13" t="s">
        <v>103</v>
      </c>
      <c r="C29" s="13" t="s">
        <v>47</v>
      </c>
      <c r="D29" s="14" t="s">
        <v>23</v>
      </c>
      <c r="E29" s="14" t="s">
        <v>70</v>
      </c>
      <c r="F29" s="14" t="s">
        <v>53</v>
      </c>
      <c r="G29" s="14" t="s">
        <v>54</v>
      </c>
      <c r="H29" s="14" t="s">
        <v>12</v>
      </c>
      <c r="I29" s="13" t="s">
        <v>22</v>
      </c>
      <c r="J29" s="13">
        <v>66522</v>
      </c>
      <c r="K29" s="15" t="s">
        <v>23</v>
      </c>
      <c r="L29" s="13" t="s">
        <v>26</v>
      </c>
      <c r="M29" s="16">
        <v>13.4</v>
      </c>
      <c r="N29" s="16">
        <v>0</v>
      </c>
      <c r="O29" s="18">
        <v>0</v>
      </c>
      <c r="P29" s="18">
        <v>0</v>
      </c>
      <c r="Q29" s="18">
        <v>0</v>
      </c>
      <c r="R29" s="18">
        <v>0</v>
      </c>
      <c r="S29" s="18">
        <v>0</v>
      </c>
    </row>
    <row r="30" spans="1:19" x14ac:dyDescent="0.2">
      <c r="A30" s="13" t="s">
        <v>22</v>
      </c>
      <c r="B30" s="13" t="s">
        <v>103</v>
      </c>
      <c r="C30" s="13" t="s">
        <v>47</v>
      </c>
      <c r="D30" s="14" t="s">
        <v>23</v>
      </c>
      <c r="E30" s="14" t="s">
        <v>70</v>
      </c>
      <c r="F30" s="14" t="s">
        <v>53</v>
      </c>
      <c r="G30" s="14" t="s">
        <v>54</v>
      </c>
      <c r="H30" s="14" t="s">
        <v>12</v>
      </c>
      <c r="I30" s="13" t="s">
        <v>22</v>
      </c>
      <c r="J30" s="13">
        <v>66548</v>
      </c>
      <c r="K30" s="15" t="s">
        <v>23</v>
      </c>
      <c r="L30" s="13" t="s">
        <v>27</v>
      </c>
      <c r="M30" s="16">
        <v>3.4</v>
      </c>
      <c r="N30" s="16">
        <v>0</v>
      </c>
      <c r="O30" s="18">
        <v>0</v>
      </c>
      <c r="P30" s="18">
        <v>0</v>
      </c>
      <c r="Q30" s="18">
        <v>0</v>
      </c>
      <c r="R30" s="18">
        <v>0</v>
      </c>
      <c r="S30" s="18">
        <v>0</v>
      </c>
    </row>
    <row r="31" spans="1:19" x14ac:dyDescent="0.2">
      <c r="A31" s="13" t="s">
        <v>22</v>
      </c>
      <c r="B31" s="13" t="s">
        <v>103</v>
      </c>
      <c r="C31" s="13" t="s">
        <v>47</v>
      </c>
      <c r="D31" s="14" t="s">
        <v>23</v>
      </c>
      <c r="E31" s="14" t="s">
        <v>70</v>
      </c>
      <c r="F31" s="14" t="s">
        <v>53</v>
      </c>
      <c r="G31" s="14" t="s">
        <v>54</v>
      </c>
      <c r="H31" s="14" t="s">
        <v>12</v>
      </c>
      <c r="I31" s="13" t="s">
        <v>22</v>
      </c>
      <c r="J31" s="13">
        <v>66597</v>
      </c>
      <c r="K31" s="15" t="s">
        <v>23</v>
      </c>
      <c r="L31" s="13" t="s">
        <v>29</v>
      </c>
      <c r="M31" s="16">
        <v>0</v>
      </c>
      <c r="N31" s="16">
        <v>1</v>
      </c>
      <c r="O31" s="18">
        <v>12327</v>
      </c>
      <c r="P31" s="18">
        <v>5670</v>
      </c>
      <c r="Q31" s="18">
        <v>0</v>
      </c>
      <c r="R31" s="18">
        <v>5670</v>
      </c>
      <c r="S31" s="18">
        <v>5670</v>
      </c>
    </row>
    <row r="32" spans="1:19" x14ac:dyDescent="0.2">
      <c r="A32" s="13" t="s">
        <v>22</v>
      </c>
      <c r="B32" s="13" t="s">
        <v>103</v>
      </c>
      <c r="C32" s="13" t="s">
        <v>47</v>
      </c>
      <c r="D32" s="14" t="s">
        <v>23</v>
      </c>
      <c r="E32" s="14" t="s">
        <v>70</v>
      </c>
      <c r="F32" s="14" t="s">
        <v>53</v>
      </c>
      <c r="G32" s="14" t="s">
        <v>54</v>
      </c>
      <c r="H32" s="14" t="s">
        <v>12</v>
      </c>
      <c r="I32" s="13" t="s">
        <v>22</v>
      </c>
      <c r="J32" s="13">
        <v>66621</v>
      </c>
      <c r="K32" s="15" t="s">
        <v>23</v>
      </c>
      <c r="L32" s="13" t="s">
        <v>30</v>
      </c>
      <c r="M32" s="16">
        <v>8.9499999999999993</v>
      </c>
      <c r="N32" s="16">
        <v>0</v>
      </c>
      <c r="O32" s="18">
        <v>0</v>
      </c>
      <c r="P32" s="18">
        <v>0</v>
      </c>
      <c r="Q32" s="18">
        <v>0</v>
      </c>
      <c r="R32" s="18">
        <v>0</v>
      </c>
      <c r="S32" s="18">
        <v>0</v>
      </c>
    </row>
    <row r="33" spans="1:19" x14ac:dyDescent="0.2">
      <c r="A33" s="13" t="s">
        <v>22</v>
      </c>
      <c r="B33" s="13" t="s">
        <v>103</v>
      </c>
      <c r="C33" s="13" t="s">
        <v>47</v>
      </c>
      <c r="D33" s="14" t="s">
        <v>23</v>
      </c>
      <c r="E33" s="14" t="s">
        <v>70</v>
      </c>
      <c r="F33" s="14" t="s">
        <v>53</v>
      </c>
      <c r="G33" s="14" t="s">
        <v>54</v>
      </c>
      <c r="H33" s="14" t="s">
        <v>12</v>
      </c>
      <c r="I33" s="13" t="s">
        <v>22</v>
      </c>
      <c r="J33" s="13">
        <v>66670</v>
      </c>
      <c r="K33" s="15" t="s">
        <v>23</v>
      </c>
      <c r="L33" s="13" t="s">
        <v>31</v>
      </c>
      <c r="M33" s="16">
        <v>124.9</v>
      </c>
      <c r="N33" s="16">
        <v>0</v>
      </c>
      <c r="O33" s="18">
        <v>0</v>
      </c>
      <c r="P33" s="18">
        <v>0</v>
      </c>
      <c r="Q33" s="18">
        <v>0</v>
      </c>
      <c r="R33" s="18">
        <v>0</v>
      </c>
      <c r="S33" s="18">
        <v>0</v>
      </c>
    </row>
    <row r="34" spans="1:19" x14ac:dyDescent="0.2">
      <c r="A34" s="13" t="s">
        <v>22</v>
      </c>
      <c r="B34" s="13" t="s">
        <v>103</v>
      </c>
      <c r="C34" s="13" t="s">
        <v>47</v>
      </c>
      <c r="D34" s="14" t="s">
        <v>23</v>
      </c>
      <c r="E34" s="14" t="s">
        <v>70</v>
      </c>
      <c r="F34" s="14" t="s">
        <v>53</v>
      </c>
      <c r="G34" s="14" t="s">
        <v>54</v>
      </c>
      <c r="H34" s="14" t="s">
        <v>12</v>
      </c>
      <c r="I34" s="13" t="s">
        <v>22</v>
      </c>
      <c r="J34" s="13">
        <v>73643</v>
      </c>
      <c r="K34" s="15" t="s">
        <v>23</v>
      </c>
      <c r="L34" s="13" t="s">
        <v>32</v>
      </c>
      <c r="M34" s="16">
        <v>3.65</v>
      </c>
      <c r="N34" s="16">
        <v>0</v>
      </c>
      <c r="O34" s="18">
        <v>0</v>
      </c>
      <c r="P34" s="18">
        <v>0</v>
      </c>
      <c r="Q34" s="18">
        <v>0</v>
      </c>
      <c r="R34" s="18">
        <v>0</v>
      </c>
      <c r="S34" s="18">
        <v>0</v>
      </c>
    </row>
    <row r="35" spans="1:19" x14ac:dyDescent="0.2">
      <c r="A35" s="13" t="s">
        <v>48</v>
      </c>
      <c r="B35" s="13" t="s">
        <v>104</v>
      </c>
      <c r="C35" s="13" t="s">
        <v>49</v>
      </c>
      <c r="D35" s="14" t="s">
        <v>55</v>
      </c>
      <c r="E35" s="14" t="s">
        <v>71</v>
      </c>
      <c r="F35" s="14" t="s">
        <v>56</v>
      </c>
      <c r="G35" s="14" t="s">
        <v>57</v>
      </c>
      <c r="H35" s="14" t="s">
        <v>12</v>
      </c>
      <c r="I35" s="13" t="s">
        <v>48</v>
      </c>
      <c r="J35" s="13">
        <v>67314</v>
      </c>
      <c r="K35" s="15" t="s">
        <v>55</v>
      </c>
      <c r="L35" s="13" t="s">
        <v>94</v>
      </c>
      <c r="M35" s="16">
        <v>3.6</v>
      </c>
      <c r="N35" s="16">
        <v>0</v>
      </c>
      <c r="O35" s="18">
        <v>0</v>
      </c>
      <c r="P35" s="18">
        <v>0</v>
      </c>
      <c r="Q35" s="18">
        <v>0</v>
      </c>
      <c r="R35" s="18">
        <v>0</v>
      </c>
      <c r="S35" s="18">
        <v>0</v>
      </c>
    </row>
    <row r="36" spans="1:19" x14ac:dyDescent="0.2">
      <c r="A36" s="13" t="s">
        <v>48</v>
      </c>
      <c r="B36" s="13" t="s">
        <v>104</v>
      </c>
      <c r="C36" s="13" t="s">
        <v>49</v>
      </c>
      <c r="D36" s="14" t="s">
        <v>55</v>
      </c>
      <c r="E36" s="14" t="s">
        <v>71</v>
      </c>
      <c r="F36" s="14" t="s">
        <v>56</v>
      </c>
      <c r="G36" s="14" t="s">
        <v>57</v>
      </c>
      <c r="H36" s="14" t="s">
        <v>12</v>
      </c>
      <c r="I36" s="13" t="s">
        <v>48</v>
      </c>
      <c r="J36" s="13">
        <v>67330</v>
      </c>
      <c r="K36" s="15" t="s">
        <v>55</v>
      </c>
      <c r="L36" s="13" t="s">
        <v>95</v>
      </c>
      <c r="M36" s="16">
        <v>2</v>
      </c>
      <c r="N36" s="16">
        <v>0</v>
      </c>
      <c r="O36" s="18">
        <v>0</v>
      </c>
      <c r="P36" s="18">
        <v>0</v>
      </c>
      <c r="Q36" s="18">
        <v>0</v>
      </c>
      <c r="R36" s="18">
        <v>0</v>
      </c>
      <c r="S36" s="18">
        <v>0</v>
      </c>
    </row>
    <row r="37" spans="1:19" x14ac:dyDescent="0.2">
      <c r="A37" s="13" t="s">
        <v>48</v>
      </c>
      <c r="B37" s="13" t="s">
        <v>104</v>
      </c>
      <c r="C37" s="13" t="s">
        <v>49</v>
      </c>
      <c r="D37" s="14" t="s">
        <v>55</v>
      </c>
      <c r="E37" s="14" t="s">
        <v>71</v>
      </c>
      <c r="F37" s="14" t="s">
        <v>56</v>
      </c>
      <c r="G37" s="14" t="s">
        <v>57</v>
      </c>
      <c r="H37" s="14" t="s">
        <v>12</v>
      </c>
      <c r="I37" s="13" t="s">
        <v>48</v>
      </c>
      <c r="J37" s="13">
        <v>67439</v>
      </c>
      <c r="K37" s="15" t="s">
        <v>55</v>
      </c>
      <c r="L37" s="13" t="s">
        <v>96</v>
      </c>
      <c r="M37" s="16">
        <v>10.050000000000001</v>
      </c>
      <c r="N37" s="16">
        <v>0</v>
      </c>
      <c r="O37" s="18">
        <v>0</v>
      </c>
      <c r="P37" s="18">
        <v>0</v>
      </c>
      <c r="Q37" s="18">
        <v>0</v>
      </c>
      <c r="R37" s="18">
        <v>0</v>
      </c>
      <c r="S37" s="18">
        <v>0</v>
      </c>
    </row>
    <row r="38" spans="1:19" x14ac:dyDescent="0.2">
      <c r="A38" s="13" t="s">
        <v>48</v>
      </c>
      <c r="B38" s="13" t="s">
        <v>104</v>
      </c>
      <c r="C38" s="13" t="s">
        <v>49</v>
      </c>
      <c r="D38" s="14" t="s">
        <v>55</v>
      </c>
      <c r="E38" s="14" t="s">
        <v>71</v>
      </c>
      <c r="F38" s="14" t="s">
        <v>56</v>
      </c>
      <c r="G38" s="14" t="s">
        <v>57</v>
      </c>
      <c r="H38" s="14" t="s">
        <v>12</v>
      </c>
      <c r="I38" s="13" t="s">
        <v>48</v>
      </c>
      <c r="J38" s="13">
        <v>67447</v>
      </c>
      <c r="K38" s="15" t="s">
        <v>55</v>
      </c>
      <c r="L38" s="13" t="s">
        <v>97</v>
      </c>
      <c r="M38" s="16">
        <v>3.35</v>
      </c>
      <c r="N38" s="16">
        <v>0</v>
      </c>
      <c r="O38" s="18">
        <v>0</v>
      </c>
      <c r="P38" s="18">
        <v>0</v>
      </c>
      <c r="Q38" s="18">
        <v>0</v>
      </c>
      <c r="R38" s="18">
        <v>0</v>
      </c>
      <c r="S38" s="18">
        <v>0</v>
      </c>
    </row>
    <row r="39" spans="1:19" x14ac:dyDescent="0.2">
      <c r="A39" s="13" t="s">
        <v>48</v>
      </c>
      <c r="B39" s="13" t="s">
        <v>104</v>
      </c>
      <c r="C39" s="13" t="s">
        <v>49</v>
      </c>
      <c r="D39" s="14" t="s">
        <v>55</v>
      </c>
      <c r="E39" s="14" t="s">
        <v>71</v>
      </c>
      <c r="F39" s="14" t="s">
        <v>56</v>
      </c>
      <c r="G39" s="14" t="s">
        <v>57</v>
      </c>
      <c r="H39" s="14" t="s">
        <v>12</v>
      </c>
      <c r="I39" s="13" t="s">
        <v>48</v>
      </c>
      <c r="J39" s="13">
        <v>75283</v>
      </c>
      <c r="K39" s="15" t="s">
        <v>55</v>
      </c>
      <c r="L39" s="13" t="s">
        <v>98</v>
      </c>
      <c r="M39" s="16">
        <v>4.55</v>
      </c>
      <c r="N39" s="16">
        <v>0</v>
      </c>
      <c r="O39" s="18">
        <v>0</v>
      </c>
      <c r="P39" s="18">
        <v>0</v>
      </c>
      <c r="Q39" s="18">
        <v>0</v>
      </c>
      <c r="R39" s="18">
        <v>0</v>
      </c>
      <c r="S39" s="18">
        <v>0</v>
      </c>
    </row>
    <row r="40" spans="1:19" x14ac:dyDescent="0.2">
      <c r="A40" s="13" t="s">
        <v>48</v>
      </c>
      <c r="B40" s="13" t="s">
        <v>104</v>
      </c>
      <c r="C40" s="13" t="s">
        <v>49</v>
      </c>
      <c r="D40" s="14" t="s">
        <v>55</v>
      </c>
      <c r="E40" s="14" t="s">
        <v>71</v>
      </c>
      <c r="F40" s="14" t="s">
        <v>56</v>
      </c>
      <c r="G40" s="14" t="s">
        <v>57</v>
      </c>
      <c r="H40" s="14" t="s">
        <v>12</v>
      </c>
      <c r="I40" s="13" t="s">
        <v>48</v>
      </c>
      <c r="J40" s="13">
        <v>76505</v>
      </c>
      <c r="K40" s="15" t="s">
        <v>55</v>
      </c>
      <c r="L40" s="13" t="s">
        <v>99</v>
      </c>
      <c r="M40" s="16">
        <v>19.25</v>
      </c>
      <c r="N40" s="16">
        <v>0</v>
      </c>
      <c r="O40" s="18">
        <v>0</v>
      </c>
      <c r="P40" s="18">
        <v>0</v>
      </c>
      <c r="Q40" s="18">
        <v>0</v>
      </c>
      <c r="R40" s="18">
        <v>0</v>
      </c>
      <c r="S40" s="18">
        <v>0</v>
      </c>
    </row>
    <row r="41" spans="1:19" x14ac:dyDescent="0.2">
      <c r="A41" s="13" t="s">
        <v>48</v>
      </c>
      <c r="B41" s="13" t="s">
        <v>104</v>
      </c>
      <c r="C41" s="13" t="s">
        <v>49</v>
      </c>
      <c r="D41" s="14" t="s">
        <v>55</v>
      </c>
      <c r="E41" s="14" t="s">
        <v>71</v>
      </c>
      <c r="F41" s="14" t="s">
        <v>56</v>
      </c>
      <c r="G41" s="14" t="s">
        <v>57</v>
      </c>
      <c r="H41" s="14" t="s">
        <v>12</v>
      </c>
      <c r="I41" s="13" t="s">
        <v>64</v>
      </c>
      <c r="J41" s="13">
        <v>61564</v>
      </c>
      <c r="K41" s="15" t="s">
        <v>65</v>
      </c>
      <c r="L41" s="13" t="s">
        <v>100</v>
      </c>
      <c r="M41" s="16">
        <v>0.85</v>
      </c>
      <c r="N41" s="16">
        <v>0</v>
      </c>
      <c r="O41" s="18">
        <v>0</v>
      </c>
      <c r="P41" s="18">
        <v>0</v>
      </c>
      <c r="Q41" s="18">
        <v>0</v>
      </c>
      <c r="R41" s="18">
        <v>0</v>
      </c>
      <c r="S41" s="18">
        <v>0</v>
      </c>
    </row>
    <row r="42" spans="1:19" s="12" customFormat="1" ht="15" customHeight="1" x14ac:dyDescent="0.25">
      <c r="A42" s="19" t="s">
        <v>42</v>
      </c>
      <c r="B42" s="20"/>
      <c r="C42" s="20"/>
      <c r="D42" s="21"/>
      <c r="E42" s="21"/>
      <c r="F42" s="21"/>
      <c r="G42" s="20"/>
      <c r="H42" s="20"/>
      <c r="I42" s="20"/>
      <c r="J42" s="20"/>
      <c r="K42" s="21"/>
      <c r="M42" s="22">
        <f>SUBTOTAL(109,Table1[Estimated Total ADA Not Subject to In-lieu of Property Taxes Transfer])</f>
        <v>327.46000000000015</v>
      </c>
      <c r="N42" s="22">
        <f>SUBTOTAL(109,Table1[Estimated Total ADA Subject to In-lieu of Property Taxes Transfer])</f>
        <v>1.8199999999999998</v>
      </c>
      <c r="O42" s="23">
        <f>SUBTOTAL(109,Table1[(A)
Estimated
Total 2023–24
In-lieu of Property Taxes])</f>
        <v>20828</v>
      </c>
      <c r="P42" s="23">
        <f>SUBTOTAL(109,Table1[(B)
Estimated
In-lieu of 
Property Taxes
= (A) x 0.46])</f>
        <v>9580</v>
      </c>
      <c r="Q42" s="23">
        <f>SUBTOTAL(109,Table1[(C)
Prior Payments of In-lieu of Property Taxes
(September 2023)])</f>
        <v>8415</v>
      </c>
      <c r="R42" s="23">
        <f>SUBTOTAL(109,Table1[(D)
In-lieu of Property Taxes Net of Prior Payments
= (B) - (C) ])</f>
        <v>1165</v>
      </c>
      <c r="S42" s="23">
        <f>SUBTOTAL(109,Table1[(E)
Adjusted In-lieu of Property Taxes
= Greater of (D) or 0])</f>
        <v>5670</v>
      </c>
    </row>
    <row r="43" spans="1:19" ht="15.75" x14ac:dyDescent="0.25">
      <c r="A43" s="9" t="s">
        <v>10</v>
      </c>
    </row>
    <row r="44" spans="1:19" x14ac:dyDescent="0.2">
      <c r="A44" s="10" t="s">
        <v>0</v>
      </c>
    </row>
    <row r="45" spans="1:19" x14ac:dyDescent="0.2">
      <c r="A45" s="10" t="s">
        <v>11</v>
      </c>
    </row>
    <row r="46" spans="1:19" x14ac:dyDescent="0.2">
      <c r="A46" s="11" t="s">
        <v>43</v>
      </c>
    </row>
  </sheetData>
  <phoneticPr fontId="12" type="noConversion"/>
  <printOptions horizontalCentered="1"/>
  <pageMargins left="0.7" right="0.7" top="0.75" bottom="0.75" header="0.3" footer="0.3"/>
  <pageSetup paperSize="5" scale="46" fitToHeight="0" orientation="landscape" r:id="rId1"/>
  <headerFooter>
    <oddFooter>&amp;C&amp;"Arial,Regular"&amp;12Page &amp;P of &amp;N</oddFooter>
  </headerFooter>
  <ignoredErrors>
    <ignoredError sqref="A7:S7 A6:P6 R6:S6 A9:S14 A8:P8 R8:S8 A16:S21 A15:P15 R15:S15 A23:S30 A22:P22 R22:S22 A32:S40 A31:P31 R31:S31 A41:P41 R41:S41" numberStoredAsText="1"/>
  </ignoredErrors>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In-lieu by DOR 23-24 Spec Adv</vt:lpstr>
      <vt:lpstr>'In-lieu by DOR 23-24 Spec Adv'!Print_Area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In-lieu of Property Taxes by District of Residence - Principal Apportionment (CA Dept of Education)</dc:title>
  <dc:subject>In-lieu of Property Taxes by District of Residence for Countywide, County Program, and State Board of Education Approved Charter Schools for Fiscal Year (FY) 2023–24 Second Special Advance Apportionment for Charter Schools (CS Adv).</dc:subject>
  <dc:creator/>
  <cp:lastModifiedBy/>
  <dcterms:created xsi:type="dcterms:W3CDTF">2023-11-30T00:13:19Z</dcterms:created>
  <dcterms:modified xsi:type="dcterms:W3CDTF">2023-12-11T22:23:19Z</dcterms:modified>
</cp:coreProperties>
</file>