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0FD967A0-1D47-4BB8-8655-55934FFBE516}" xr6:coauthVersionLast="47" xr6:coauthVersionMax="47" xr10:uidLastSave="{00000000-0000-0000-0000-000000000000}"/>
  <bookViews>
    <workbookView xWindow="2010" yWindow="-15870" windowWidth="25440" windowHeight="1539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Amounts'!$E$4:$H$4</definedName>
    <definedName name="_xlnm.Print_Titles" localSheetId="1">'County Totals'!$3:$3</definedName>
    <definedName name="_xlnm.Print_Titles" localSheetId="0">'LEA Amounts'!$4:$4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N6" i="1"/>
  <c r="K6" i="1"/>
  <c r="L6" i="1"/>
  <c r="J6" i="1"/>
  <c r="I6" i="1"/>
  <c r="H6" i="1"/>
  <c r="D5" i="2" l="1"/>
  <c r="O5" i="1" l="1"/>
  <c r="O6" i="1" l="1"/>
</calcChain>
</file>

<file path=xl/sharedStrings.xml><?xml version="1.0" encoding="utf-8"?>
<sst xmlns="http://schemas.openxmlformats.org/spreadsheetml/2006/main" count="40" uniqueCount="34">
  <si>
    <t>County Code</t>
  </si>
  <si>
    <t>15</t>
  </si>
  <si>
    <t>California Department of Education</t>
  </si>
  <si>
    <t>School Fiscal Services Division</t>
  </si>
  <si>
    <t>Total 
Apportionment</t>
  </si>
  <si>
    <t>Kern County Superintendent of Schools</t>
  </si>
  <si>
    <t>County Name</t>
  </si>
  <si>
    <t>Kern</t>
  </si>
  <si>
    <t>FI$Cal
Supplier ID</t>
  </si>
  <si>
    <t>FI$Cal Address Sequence ID</t>
  </si>
  <si>
    <t>2</t>
  </si>
  <si>
    <t>Service
Location
Field</t>
  </si>
  <si>
    <t>STATEWIDE TOTAL</t>
  </si>
  <si>
    <t>Team Responsibilities 
Sch 1, Prov 2(a) 
(PCA 23634)</t>
  </si>
  <si>
    <t>Ed-Data 
Sch 1, Prov 2(c) 
(PCA 24230)</t>
  </si>
  <si>
    <t>Audit Appeals Panel 
Sch 2, Prov 3 
(PCA 24003)</t>
  </si>
  <si>
    <t>Staff Development 
Sch 4, Prov 7 
(PCA 23760)</t>
  </si>
  <si>
    <t>000040496</t>
  </si>
  <si>
    <t>Invoice #</t>
  </si>
  <si>
    <t>AB 1200 Reimbursement 
Sch 3, Prov 4(a) 
(PCA 24570)</t>
  </si>
  <si>
    <t>AB 139 Reimbursement
Sch 3, Prov 4(b) 
(PCA 23759)</t>
  </si>
  <si>
    <t>District
Code</t>
  </si>
  <si>
    <t>County
Code</t>
  </si>
  <si>
    <t>Schedule of the First Apportionment to the Kern County Superintendent of Schools for the Fiscal Crisis and Management Assistance Team</t>
  </si>
  <si>
    <t>County Treasurer</t>
  </si>
  <si>
    <t xml:space="preserve">Kern </t>
  </si>
  <si>
    <t>Local Educational Agency</t>
  </si>
  <si>
    <t>Fiscal Year 2023–24</t>
  </si>
  <si>
    <t>Professional Learning 
Sch 3, Prov 4(c) 
(PCA 25712)</t>
  </si>
  <si>
    <t>23-23634 MULTI SC 08-11-2023</t>
  </si>
  <si>
    <t>September 2023</t>
  </si>
  <si>
    <t>County Summary of the First Apportionment to the Kern County Superintendent of Schools for the Fiscal Crisis and Management Assistance Team</t>
  </si>
  <si>
    <t>Legend: AB = Assembly Bill; Prov = Provision of Item 6100-107-0001; Sch = Schedule of Item 6100-107-0001; PCA=Program Cost Account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</si>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</sst>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3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164" fontId="5" fillId="0" borderId="4" xfId="0" applyNumberFormat="1" applyFont="1" applyBorder="1" applyAlignment="1">
      <alignment horizontal="right"/>
    </xf>
    <xf numFmtId="49" fontId="11" fillId="0" borderId="0" xfId="3" applyNumberFormat="1" applyFont="1" applyFill="1" applyAlignment="1">
      <alignment vertical="center"/>
    </xf>
    <xf numFmtId="0" fontId="12" fillId="0" borderId="0" xfId="0" applyFont="1"/>
    <xf numFmtId="0" fontId="8" fillId="0" borderId="1" xfId="4" applyAlignment="1">
      <alignment horizontal="left"/>
    </xf>
    <xf numFmtId="164" fontId="8" fillId="0" borderId="1" xfId="4" applyNumberFormat="1" applyAlignment="1">
      <alignment horizontal="right"/>
    </xf>
    <xf numFmtId="0" fontId="8" fillId="0" borderId="1" xfId="4"/>
    <xf numFmtId="164" fontId="8" fillId="0" borderId="1" xfId="4" applyNumberFormat="1"/>
    <xf numFmtId="0" fontId="9" fillId="0" borderId="0" xfId="3" applyFont="1" applyFill="1" applyAlignment="1">
      <alignment vertical="center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5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2E2E4A-1E36-4F86-9D69-EA64E195B5C0}" name="Table1" displayName="Table1" ref="A4:O6" totalsRowCount="1" headerRowDxfId="24" headerRowBorderDxfId="23" tableBorderDxfId="22" totalsRowCellStyle="Total">
  <tableColumns count="15">
    <tableColumn id="1" xr3:uid="{AF3446C1-F307-48F7-A18A-A011736E8602}" name="County Name" totalsRowLabel="Statewide Total" totalsRowCellStyle="Total"/>
    <tableColumn id="2" xr3:uid="{1CA86B38-813D-4E73-9FA2-8EA55CCC6256}" name="FI$Cal_x000a_Supplier ID" totalsRowCellStyle="Total"/>
    <tableColumn id="3" xr3:uid="{57CA3DE5-3A81-4295-B963-469A885CB4F3}" name="FI$Cal Address Sequence ID" totalsRowCellStyle="Total"/>
    <tableColumn id="4" xr3:uid="{425A6BDB-D17F-4A70-94EB-1DD9B7B95962}" name="County_x000a_Code" totalsRowCellStyle="Total"/>
    <tableColumn id="5" xr3:uid="{C40D18B7-3D61-4D9E-8DAE-78E77EAA0BDE}" name="District_x000a_Code" totalsRowCellStyle="Total"/>
    <tableColumn id="6" xr3:uid="{B509C361-4C1B-4A5F-A7C0-0A26224B6BE9}" name="Service_x000a_Location_x000a_Field" totalsRowCellStyle="Total"/>
    <tableColumn id="14" xr3:uid="{579F2195-A4FB-47C6-B30C-8900804B297D}" name="Local Educational Agency" dataDxfId="21" totalsRowCellStyle="Total"/>
    <tableColumn id="7" xr3:uid="{B42A8229-3013-4BD9-BDE3-67C0C21D9673}" name="Team Responsibilities _x000a_Sch 1, Prov 2(a) _x000a_(PCA 23634)" totalsRowFunction="sum" totalsRowDxfId="7" totalsRowCellStyle="Total"/>
    <tableColumn id="8" xr3:uid="{1C8CB161-1CDB-435D-ACC4-5C7513DE16EB}" name="Ed-Data _x000a_Sch 1, Prov 2(c) _x000a_(PCA 24230)" totalsRowFunction="sum" totalsRowDxfId="6" totalsRowCellStyle="Total">
      <calculatedColumnFormula>SUBTOTAL(109,'LEA Amounts'!$I$5:$I$5)</calculatedColumnFormula>
    </tableColumn>
    <tableColumn id="9" xr3:uid="{37C7FA11-AEC0-4A8D-A299-5A0280D50E7C}" name="Audit Appeals Panel _x000a_Sch 2, Prov 3 _x000a_(PCA 24003)" totalsRowFunction="sum" totalsRowDxfId="5" totalsRowCellStyle="Total">
      <calculatedColumnFormula>SUBTOTAL(109,'LEA Amounts'!$J$5:$J$5)</calculatedColumnFormula>
    </tableColumn>
    <tableColumn id="10" xr3:uid="{462E72D4-D0C0-4D9B-9D13-4D99D82389C0}" name="AB 1200 Reimbursement _x000a_Sch 3, Prov 4(a) _x000a_(PCA 24570)" totalsRowFunction="sum" totalsRowDxfId="4" totalsRowCellStyle="Total">
      <calculatedColumnFormula>SUBTOTAL(109,'LEA Amounts'!$K$5:$K$5)</calculatedColumnFormula>
    </tableColumn>
    <tableColumn id="11" xr3:uid="{4E131A58-3FCF-4ECA-B8D8-672D64B0914D}" name="AB 139 Reimbursement_x000a_Sch 3, Prov 4(b) _x000a_(PCA 23759)" totalsRowFunction="sum" totalsRowDxfId="3" totalsRowCellStyle="Total">
      <calculatedColumnFormula>SUBTOTAL(109,'LEA Amounts'!$L$5:$L$5)</calculatedColumnFormula>
    </tableColumn>
    <tableColumn id="15" xr3:uid="{576F22C8-D461-4D73-9697-71350DCFB4A3}" name="Professional Learning _x000a_Sch 3, Prov 4(c) _x000a_(PCA 25712)" totalsRowFunction="sum" dataDxfId="20" totalsRowDxfId="2" totalsRowCellStyle="Total"/>
    <tableColumn id="12" xr3:uid="{D5C52BB6-CF89-4C93-8668-C63B8F3FA5E5}" name="Staff Development _x000a_Sch 4, Prov 7 _x000a_(PCA 23760)" totalsRowFunction="sum" totalsRowDxfId="1" totalsRowCellStyle="Total">
      <calculatedColumnFormula>SUBTOTAL(109,'LEA Amounts'!$N$5:$N$5)</calculatedColumnFormula>
    </tableColumn>
    <tableColumn id="13" xr3:uid="{C0EF8016-0B2C-4C10-B765-AE14205FA3BB}" name="Total _x000a_Apportionment" totalsRowFunction="sum" totalsRowDxfId="0" totalsRowCellStyle="Total">
      <calculatedColumnFormula>SUBTOTAL(109,'LEA Amounts'!$O$5:$O$5)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to the Kern County Superintendent of Schools for the Fiscal Crisis and Management Assistance Te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9" dataDxfId="17" headerRowBorderDxfId="18" tableBorderDxfId="16" totalsRowCellStyle="Total">
  <tableColumns count="4">
    <tableColumn id="1" xr3:uid="{00000000-0010-0000-0100-000001000000}" name="County Code" totalsRowLabel="STATEWIDE TOTAL" dataDxfId="15" totalsRowDxfId="14" totalsRowCellStyle="Total"/>
    <tableColumn id="3" xr3:uid="{00000000-0010-0000-0100-000003000000}" name="County Treasurer" dataDxfId="13" totalsRowDxfId="12" totalsRowCellStyle="Total"/>
    <tableColumn id="2" xr3:uid="{00000000-0010-0000-0100-000002000000}" name="Invoice #" dataDxfId="11" totalsRowDxfId="10" totalsRowCellStyle="Total"/>
    <tableColumn id="11" xr3:uid="{00000000-0010-0000-0100-00000B000000}" name="Total 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funding for the FCMAT program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796875" defaultRowHeight="13.2" x14ac:dyDescent="0.25"/>
  <cols>
    <col min="1" max="1" width="14.90625" style="1" customWidth="1"/>
    <col min="2" max="2" width="12.81640625" style="1" customWidth="1"/>
    <col min="3" max="3" width="14.90625" style="1" customWidth="1"/>
    <col min="4" max="4" width="9.6328125" style="2" customWidth="1"/>
    <col min="5" max="5" width="10.81640625" style="3" customWidth="1"/>
    <col min="6" max="6" width="10.08984375" style="3" customWidth="1"/>
    <col min="7" max="7" width="40.81640625" style="3" customWidth="1"/>
    <col min="8" max="8" width="17.1796875" style="1" customWidth="1"/>
    <col min="9" max="9" width="16.81640625" style="1" customWidth="1"/>
    <col min="10" max="12" width="18.81640625" style="1" customWidth="1"/>
    <col min="13" max="13" width="16.81640625" style="1" customWidth="1"/>
    <col min="14" max="14" width="16.08984375" style="1" customWidth="1"/>
    <col min="15" max="15" width="13.90625" style="1" customWidth="1"/>
    <col min="16" max="16384" width="9.1796875" style="1"/>
  </cols>
  <sheetData>
    <row r="1" spans="1:15" ht="17.399999999999999" x14ac:dyDescent="0.25">
      <c r="A1" s="29" t="s">
        <v>23</v>
      </c>
    </row>
    <row r="2" spans="1:15" ht="15.6" x14ac:dyDescent="0.3">
      <c r="A2" s="8" t="s">
        <v>27</v>
      </c>
    </row>
    <row r="3" spans="1:15" s="7" customFormat="1" ht="15.6" thickBot="1" x14ac:dyDescent="0.3">
      <c r="A3" s="7" t="s">
        <v>32</v>
      </c>
      <c r="D3" s="17"/>
      <c r="E3" s="15"/>
      <c r="F3" s="15"/>
      <c r="G3" s="15"/>
    </row>
    <row r="4" spans="1:15" s="15" customFormat="1" ht="63.6" thickTop="1" thickBot="1" x14ac:dyDescent="0.35">
      <c r="A4" s="19" t="s">
        <v>6</v>
      </c>
      <c r="B4" s="19" t="s">
        <v>8</v>
      </c>
      <c r="C4" s="19" t="s">
        <v>9</v>
      </c>
      <c r="D4" s="19" t="s">
        <v>22</v>
      </c>
      <c r="E4" s="19" t="s">
        <v>21</v>
      </c>
      <c r="F4" s="19" t="s">
        <v>11</v>
      </c>
      <c r="G4" s="19" t="s">
        <v>26</v>
      </c>
      <c r="H4" s="19" t="s">
        <v>13</v>
      </c>
      <c r="I4" s="19" t="s">
        <v>14</v>
      </c>
      <c r="J4" s="19" t="s">
        <v>15</v>
      </c>
      <c r="K4" s="19" t="s">
        <v>19</v>
      </c>
      <c r="L4" s="19" t="s">
        <v>20</v>
      </c>
      <c r="M4" s="19" t="s">
        <v>28</v>
      </c>
      <c r="N4" s="19" t="s">
        <v>16</v>
      </c>
      <c r="O4" s="19" t="s">
        <v>4</v>
      </c>
    </row>
    <row r="5" spans="1:15" s="12" customFormat="1" ht="15.6" thickTop="1" x14ac:dyDescent="0.25">
      <c r="A5" s="13" t="s">
        <v>7</v>
      </c>
      <c r="B5" s="16" t="s">
        <v>17</v>
      </c>
      <c r="C5" s="16" t="s">
        <v>10</v>
      </c>
      <c r="D5" s="16" t="s">
        <v>1</v>
      </c>
      <c r="E5" s="18">
        <v>10157</v>
      </c>
      <c r="F5" s="18">
        <v>10157</v>
      </c>
      <c r="G5" s="14" t="s">
        <v>5</v>
      </c>
      <c r="H5" s="22">
        <v>4257000</v>
      </c>
      <c r="I5" s="22">
        <v>374000</v>
      </c>
      <c r="J5" s="22">
        <v>42000</v>
      </c>
      <c r="K5" s="22">
        <v>115000</v>
      </c>
      <c r="L5" s="22">
        <v>871000</v>
      </c>
      <c r="M5" s="22">
        <v>150000</v>
      </c>
      <c r="N5" s="22">
        <v>1187000</v>
      </c>
      <c r="O5" s="22">
        <f>SUM('LEA Amounts'!$H5:$N5)</f>
        <v>6996000</v>
      </c>
    </row>
    <row r="6" spans="1:15" ht="16.5" customHeight="1" x14ac:dyDescent="0.3">
      <c r="A6" s="27" t="s">
        <v>33</v>
      </c>
      <c r="B6" s="27"/>
      <c r="C6" s="27"/>
      <c r="D6" s="27"/>
      <c r="E6" s="27"/>
      <c r="F6" s="27"/>
      <c r="G6" s="27"/>
      <c r="H6" s="28">
        <f>SUBTOTAL(109,Table1[Team Responsibilities 
Sch 1, Prov 2(a) 
(PCA 23634)])</f>
        <v>4257000</v>
      </c>
      <c r="I6" s="28">
        <f>SUBTOTAL(109,Table1[Ed-Data 
Sch 1, Prov 2(c) 
(PCA 24230)])</f>
        <v>374000</v>
      </c>
      <c r="J6" s="28">
        <f>SUBTOTAL(109,Table1[Audit Appeals Panel 
Sch 2, Prov 3 
(PCA 24003)])</f>
        <v>42000</v>
      </c>
      <c r="K6" s="28">
        <f>SUBTOTAL(109,Table1[AB 1200 Reimbursement 
Sch 3, Prov 4(a) 
(PCA 24570)])</f>
        <v>115000</v>
      </c>
      <c r="L6" s="28">
        <f>SUBTOTAL(109,Table1[AB 139 Reimbursement
Sch 3, Prov 4(b) 
(PCA 23759)])</f>
        <v>871000</v>
      </c>
      <c r="M6" s="28">
        <f>SUBTOTAL(109,Table1[Professional Learning 
Sch 3, Prov 4(c) 
(PCA 25712)])</f>
        <v>150000</v>
      </c>
      <c r="N6" s="28">
        <f>SUBTOTAL(109,Table1[Staff Development 
Sch 4, Prov 7 
(PCA 23760)])</f>
        <v>1187000</v>
      </c>
      <c r="O6" s="28">
        <f>SUBTOTAL(109,Table1[Total 
Apportionment])</f>
        <v>6996000</v>
      </c>
    </row>
    <row r="7" spans="1:15" ht="16.5" customHeight="1" x14ac:dyDescent="0.25">
      <c r="A7" s="10" t="s">
        <v>2</v>
      </c>
      <c r="D7" s="7"/>
      <c r="E7" s="7"/>
      <c r="F7" s="7"/>
      <c r="G7" s="7"/>
      <c r="H7" s="9"/>
      <c r="I7" s="7"/>
      <c r="J7" s="7"/>
      <c r="K7" s="7"/>
      <c r="L7" s="7"/>
      <c r="M7" s="7"/>
      <c r="N7" s="7"/>
    </row>
    <row r="8" spans="1:15" ht="16.5" customHeight="1" x14ac:dyDescent="0.25">
      <c r="A8" s="9" t="s">
        <v>3</v>
      </c>
      <c r="E8" s="1"/>
      <c r="F8" s="1"/>
      <c r="G8" s="1"/>
    </row>
    <row r="9" spans="1:15" ht="16.5" customHeight="1" x14ac:dyDescent="0.25">
      <c r="A9" s="11" t="s">
        <v>30</v>
      </c>
      <c r="H9" s="5"/>
    </row>
    <row r="10" spans="1:15" ht="16.5" customHeight="1" x14ac:dyDescent="0.25"/>
    <row r="11" spans="1:15" ht="16.5" customHeight="1" x14ac:dyDescent="0.25">
      <c r="D11" s="4"/>
      <c r="E11" s="1"/>
      <c r="F11" s="1"/>
      <c r="G11" s="1"/>
    </row>
    <row r="12" spans="1:15" ht="16.5" customHeight="1" x14ac:dyDescent="0.25"/>
    <row r="13" spans="1:15" ht="16.5" customHeight="1" x14ac:dyDescent="0.25"/>
    <row r="14" spans="1:15" ht="16.5" customHeight="1" x14ac:dyDescent="0.25"/>
    <row r="15" spans="1:15" ht="16.5" customHeight="1" x14ac:dyDescent="0.25"/>
    <row r="16" spans="1:15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xmlns:xlrd2="http://schemas.microsoft.com/office/spreadsheetml/2017/richdata2" ref="E229:J229">
    <sortCondition ref="E229"/>
  </sortState>
  <pageMargins left="0.75" right="0.75" top="0.5" bottom="0.5" header="0.3" footer="0.25"/>
  <pageSetup paperSize="5" scale="68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3" topLeftCell="A4" activePane="bottomLeft" state="frozen"/>
      <selection pane="bottomLeft"/>
    </sheetView>
  </sheetViews>
  <sheetFormatPr defaultColWidth="9.1796875" defaultRowHeight="13.2" x14ac:dyDescent="0.25"/>
  <cols>
    <col min="1" max="1" width="15.90625" style="2" customWidth="1"/>
    <col min="2" max="2" width="32.1796875" style="1" customWidth="1"/>
    <col min="3" max="3" width="31" style="1" customWidth="1"/>
    <col min="4" max="4" width="16.90625" style="1" customWidth="1"/>
    <col min="5" max="16384" width="9.1796875" style="1"/>
  </cols>
  <sheetData>
    <row r="1" spans="1:4" s="24" customFormat="1" ht="21" x14ac:dyDescent="0.35">
      <c r="A1" s="23" t="s">
        <v>31</v>
      </c>
    </row>
    <row r="2" spans="1:4" ht="15.6" x14ac:dyDescent="0.3">
      <c r="A2" s="21" t="s">
        <v>27</v>
      </c>
    </row>
    <row r="3" spans="1:4" s="12" customFormat="1" ht="31.8" thickBot="1" x14ac:dyDescent="0.35">
      <c r="A3" s="20" t="s">
        <v>0</v>
      </c>
      <c r="B3" s="20" t="s">
        <v>24</v>
      </c>
      <c r="C3" s="20" t="s">
        <v>18</v>
      </c>
      <c r="D3" s="20" t="s">
        <v>4</v>
      </c>
    </row>
    <row r="4" spans="1:4" s="12" customFormat="1" ht="15.6" thickTop="1" x14ac:dyDescent="0.25">
      <c r="A4" s="16" t="s">
        <v>1</v>
      </c>
      <c r="B4" s="14" t="s">
        <v>25</v>
      </c>
      <c r="C4" s="18" t="s">
        <v>29</v>
      </c>
      <c r="D4" s="22">
        <v>6996000</v>
      </c>
    </row>
    <row r="5" spans="1:4" ht="16.5" customHeight="1" x14ac:dyDescent="0.3">
      <c r="A5" s="25" t="s">
        <v>12</v>
      </c>
      <c r="B5" s="25"/>
      <c r="C5" s="25"/>
      <c r="D5" s="26">
        <f>SUBTOTAL(109,Table13[Total 
Apportionment])</f>
        <v>6996000</v>
      </c>
    </row>
    <row r="6" spans="1:4" ht="16.5" customHeight="1" x14ac:dyDescent="0.25">
      <c r="A6" s="10" t="s">
        <v>2</v>
      </c>
    </row>
    <row r="7" spans="1:4" ht="16.5" customHeight="1" x14ac:dyDescent="0.25">
      <c r="A7" s="9" t="s">
        <v>3</v>
      </c>
    </row>
    <row r="8" spans="1:4" ht="16.5" customHeight="1" x14ac:dyDescent="0.25">
      <c r="A8" s="11" t="s">
        <v>30</v>
      </c>
      <c r="B8" s="6"/>
      <c r="C8" s="6"/>
    </row>
    <row r="9" spans="1:4" ht="16.5" customHeight="1" x14ac:dyDescent="0.25">
      <c r="A9" s="4"/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25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FCMAT (CA Dept of Education)</dc:title>
  <dc:subject>Fiscal Crisis and Management Assistance Team (FCMAT) combined schedule of apportionment detailing funding for fiscal year 2023-24.</dc:subject>
  <dc:creator/>
  <cp:lastModifiedBy/>
  <dcterms:created xsi:type="dcterms:W3CDTF">2023-09-28T21:29:00Z</dcterms:created>
  <dcterms:modified xsi:type="dcterms:W3CDTF">2023-09-28T23:44:47Z</dcterms:modified>
</cp:coreProperties>
</file>