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7AC4643D-D251-4A23-AB77-7D89BEC9CD8A}" xr6:coauthVersionLast="47" xr6:coauthVersionMax="47" xr10:uidLastSave="{00000000-0000-0000-0000-000000000000}"/>
  <bookViews>
    <workbookView xWindow="-120" yWindow="-120" windowWidth="29040" windowHeight="15840" xr2:uid="{9136E753-3FF6-4A46-B343-028E0D93C031}"/>
  </bookViews>
  <sheets>
    <sheet name="2023-24 Title I, Part D Alloc" sheetId="1" r:id="rId1"/>
  </sheets>
  <definedNames>
    <definedName name="_1_2005_06_RE_CERTIFICATIO" localSheetId="0">#REF!</definedName>
    <definedName name="_1_2005_06_RE_CERTIFICATIO">#REF!</definedName>
    <definedName name="_17_18_Public_Imm_Counts_by_District_w_removals" localSheetId="0">#REF!</definedName>
    <definedName name="_17_18_Public_Imm_Counts_by_District_w_removals">#REF!</definedName>
    <definedName name="_1718_EL_Counts___district_level" localSheetId="0">#REF!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'2023-24 Title I, Part D Alloc'!$C$11:$M$73</definedName>
    <definedName name="aaaaaaaaaaaaa" localSheetId="0">#REF!</definedName>
    <definedName name="aaaaaaaaaaaaa">#REF!</definedName>
    <definedName name="aasddsdccfsdfsd" localSheetId="0">#REF!</definedName>
    <definedName name="aasddsdccfsdfsd">#REF!</definedName>
    <definedName name="adsadfsafdsdddddddddddddddddddddddddddddddddddddddddddddddddddddddddddddddd" localSheetId="0">#REF!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ar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#REF!</definedName>
    <definedName name="Nebraska">#REF!</definedName>
    <definedName name="Nevada">#REF!</definedName>
    <definedName name="New_Hampshire">#REF!</definedName>
    <definedName name="New_Jersey">#REF!</definedName>
    <definedName name="New_Mexico">#REF!</definedName>
    <definedName name="New_York">#REF!</definedName>
    <definedName name="nn">#REF!</definedName>
    <definedName name="nnnnnnnnnnnnnnnnnnnnnnmmmmmmmmmmmmmmmmmmmmmmmbbbbbbbbbbbbbbbbbbbbbb">#REF!</definedName>
    <definedName name="NO">#REF!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'2023-24 Title I, Part D Alloc'!$3:$11</definedName>
    <definedName name="PriorDPLCFF" localSheetId="0">#REF!</definedName>
    <definedName name="PriorDPLCFF">#REF!</definedName>
    <definedName name="private_els_served_1718" localSheetId="0">#REF!</definedName>
    <definedName name="private_els_served_1718">#REF!</definedName>
    <definedName name="Puerto_Rico" localSheetId="0">#REF!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0" i="1" l="1"/>
  <c r="U70" i="1"/>
  <c r="T70" i="1" l="1"/>
  <c r="S70" i="1"/>
  <c r="W70" i="1"/>
  <c r="Q70" i="1"/>
  <c r="P70" i="1"/>
  <c r="O70" i="1"/>
  <c r="N70" i="1"/>
  <c r="L70" i="1"/>
  <c r="R70" i="1" l="1"/>
  <c r="X70" i="1" l="1"/>
  <c r="Y70" i="1"/>
</calcChain>
</file>

<file path=xl/sharedStrings.xml><?xml version="1.0" encoding="utf-8"?>
<sst xmlns="http://schemas.openxmlformats.org/spreadsheetml/2006/main" count="855" uniqueCount="336">
  <si>
    <t xml:space="preserve">Title I, Part D, Subpart 2 </t>
  </si>
  <si>
    <t>Prevention and Intervention Programs for Children and Youth Who Are Neglected, Delinquent, or At-Risk</t>
  </si>
  <si>
    <t>Every Student Succeeds Act</t>
  </si>
  <si>
    <t>Fiscal Year 2023–24</t>
  </si>
  <si>
    <t>The final allocation includes reductions for LEAs that failed to meet the federal maintenance of effort requirement applicable to 2023–24 funding and did not receive an approved federal waiver, pursuant to Section 8521 of the Elementary and Secondary Education Act of 1965, as amended by the ESSA.</t>
  </si>
  <si>
    <t>https://www.cde.ca.gov/fg/fo/r14/title1pd23apptoverview.asp</t>
  </si>
  <si>
    <t>CDS: County District School; COE: County Office of Education</t>
  </si>
  <si>
    <t>County Name</t>
  </si>
  <si>
    <t>Full CDS Code</t>
  </si>
  <si>
    <t>County 
Code</t>
  </si>
  <si>
    <t>District 
Code</t>
  </si>
  <si>
    <t>School 
Code</t>
  </si>
  <si>
    <t>Service Location Field</t>
  </si>
  <si>
    <t>Local Educational Agency</t>
  </si>
  <si>
    <t>LEA Type</t>
  </si>
  <si>
    <t>CARS
Application
for Funding
3/31/24</t>
  </si>
  <si>
    <t>LCAP Federal Addendum
3/31/24</t>
  </si>
  <si>
    <t>2023‒24
Final
Allocation
Amount</t>
  </si>
  <si>
    <t>1st Apportionment</t>
  </si>
  <si>
    <t>2nd Apportionment</t>
  </si>
  <si>
    <t>3rd Apportionment</t>
  </si>
  <si>
    <t>4th Apportionment</t>
  </si>
  <si>
    <t>5th Apportionment</t>
  </si>
  <si>
    <t>Total Paid</t>
  </si>
  <si>
    <t>Balance Remaining</t>
  </si>
  <si>
    <t>Alameda</t>
  </si>
  <si>
    <t>01100170000000</t>
  </si>
  <si>
    <t>01</t>
  </si>
  <si>
    <t>10017</t>
  </si>
  <si>
    <t>0000000</t>
  </si>
  <si>
    <t>Alameda County Office of Education</t>
  </si>
  <si>
    <t>COE</t>
  </si>
  <si>
    <t>Yes</t>
  </si>
  <si>
    <t>Butte</t>
  </si>
  <si>
    <t>04100410000000</t>
  </si>
  <si>
    <t>04</t>
  </si>
  <si>
    <t>10041</t>
  </si>
  <si>
    <t>Butte County Office of Education</t>
  </si>
  <si>
    <t>Contra Costa</t>
  </si>
  <si>
    <t>07100740000000</t>
  </si>
  <si>
    <t>07</t>
  </si>
  <si>
    <t>10074</t>
  </si>
  <si>
    <t>Contra Costa County Office of Education</t>
  </si>
  <si>
    <t>Del Norte</t>
  </si>
  <si>
    <t>08100820000000</t>
  </si>
  <si>
    <t>08</t>
  </si>
  <si>
    <t>10082</t>
  </si>
  <si>
    <t>Del Norte County Office of Education</t>
  </si>
  <si>
    <t>El Dorado</t>
  </si>
  <si>
    <t>09100900000000</t>
  </si>
  <si>
    <t>09</t>
  </si>
  <si>
    <t>10090</t>
  </si>
  <si>
    <t>El Dorado County Office of Education</t>
  </si>
  <si>
    <t>Fresno</t>
  </si>
  <si>
    <t>10101080000000</t>
  </si>
  <si>
    <t>10</t>
  </si>
  <si>
    <t>10108</t>
  </si>
  <si>
    <t>Fresno County Office of Education</t>
  </si>
  <si>
    <t>Humboldt</t>
  </si>
  <si>
    <t>12101240000000</t>
  </si>
  <si>
    <t>12</t>
  </si>
  <si>
    <t>10124</t>
  </si>
  <si>
    <t>Humboldt County Office of Education</t>
  </si>
  <si>
    <t>Imperial</t>
  </si>
  <si>
    <t>13101320000000</t>
  </si>
  <si>
    <t>13</t>
  </si>
  <si>
    <t>10132</t>
  </si>
  <si>
    <t>Imperial County Office of Education</t>
  </si>
  <si>
    <t>Kern</t>
  </si>
  <si>
    <t>15101570000000</t>
  </si>
  <si>
    <t>15</t>
  </si>
  <si>
    <t>10157</t>
  </si>
  <si>
    <t>Kern County Office of Education</t>
  </si>
  <si>
    <t>Kings</t>
  </si>
  <si>
    <t>16101650000000</t>
  </si>
  <si>
    <t>16</t>
  </si>
  <si>
    <t>10165</t>
  </si>
  <si>
    <t>Kings County Office of Education</t>
  </si>
  <si>
    <t>Los Angeles</t>
  </si>
  <si>
    <t>19101990000000</t>
  </si>
  <si>
    <t>19</t>
  </si>
  <si>
    <t>10199</t>
  </si>
  <si>
    <t>Los Angeles County Office of Education</t>
  </si>
  <si>
    <t>Madera</t>
  </si>
  <si>
    <t>20102070000000</t>
  </si>
  <si>
    <t>20</t>
  </si>
  <si>
    <t>10207</t>
  </si>
  <si>
    <t>Madera County Superintendent of Schools</t>
  </si>
  <si>
    <t>Marin</t>
  </si>
  <si>
    <t>21102150000000</t>
  </si>
  <si>
    <t>21</t>
  </si>
  <si>
    <t>10215</t>
  </si>
  <si>
    <t>Marin County Office of Education</t>
  </si>
  <si>
    <t>Mendocino</t>
  </si>
  <si>
    <t>23102310000000</t>
  </si>
  <si>
    <t>23</t>
  </si>
  <si>
    <t>10231</t>
  </si>
  <si>
    <t>Mendocino County Office of Education</t>
  </si>
  <si>
    <t>Merced</t>
  </si>
  <si>
    <t>24102490000000</t>
  </si>
  <si>
    <t>24</t>
  </si>
  <si>
    <t>10249</t>
  </si>
  <si>
    <t>Merced County Office of Education</t>
  </si>
  <si>
    <t>Monterey</t>
  </si>
  <si>
    <t>27102720000000</t>
  </si>
  <si>
    <t>27</t>
  </si>
  <si>
    <t>10272</t>
  </si>
  <si>
    <t>Monterey County Office of Education</t>
  </si>
  <si>
    <t>Napa</t>
  </si>
  <si>
    <t>28102800000000</t>
  </si>
  <si>
    <t>28</t>
  </si>
  <si>
    <t>10280</t>
  </si>
  <si>
    <t>Napa County Office of Education</t>
  </si>
  <si>
    <t>Orange</t>
  </si>
  <si>
    <t>30103060000000</t>
  </si>
  <si>
    <t>30</t>
  </si>
  <si>
    <t>10306</t>
  </si>
  <si>
    <t>Orange County Department of Education</t>
  </si>
  <si>
    <t>Placer</t>
  </si>
  <si>
    <t>31103140000000</t>
  </si>
  <si>
    <t>31</t>
  </si>
  <si>
    <t>10314</t>
  </si>
  <si>
    <t>Placer County Office of Education</t>
  </si>
  <si>
    <t>Riverside</t>
  </si>
  <si>
    <t>33103300000000</t>
  </si>
  <si>
    <t>33</t>
  </si>
  <si>
    <t>10330</t>
  </si>
  <si>
    <t>Riverside County Office of Education</t>
  </si>
  <si>
    <t>Sacramento</t>
  </si>
  <si>
    <t>34103480000000</t>
  </si>
  <si>
    <t>34</t>
  </si>
  <si>
    <t>10348</t>
  </si>
  <si>
    <t>Sacramento County Office of Education</t>
  </si>
  <si>
    <t>San Benito</t>
  </si>
  <si>
    <t>35103550000000</t>
  </si>
  <si>
    <t>35</t>
  </si>
  <si>
    <t>10355</t>
  </si>
  <si>
    <t>San Benito County Office of Education</t>
  </si>
  <si>
    <t>San Bernardino</t>
  </si>
  <si>
    <t>36103630000000</t>
  </si>
  <si>
    <t>36</t>
  </si>
  <si>
    <t>10363</t>
  </si>
  <si>
    <t>San Bernardino County Office of Education</t>
  </si>
  <si>
    <t>San Diego</t>
  </si>
  <si>
    <t>37103710000000</t>
  </si>
  <si>
    <t>37</t>
  </si>
  <si>
    <t>10371</t>
  </si>
  <si>
    <t>San Diego County Office of Education</t>
  </si>
  <si>
    <t>San Francisco</t>
  </si>
  <si>
    <t>38103890000000</t>
  </si>
  <si>
    <t>38</t>
  </si>
  <si>
    <t>10389</t>
  </si>
  <si>
    <t>San Francisco County Office of Education</t>
  </si>
  <si>
    <t>San Joaquin</t>
  </si>
  <si>
    <t>39103970000000</t>
  </si>
  <si>
    <t>39</t>
  </si>
  <si>
    <t>10397</t>
  </si>
  <si>
    <t>San Joaquin County Office of Education</t>
  </si>
  <si>
    <t>San Luis Obispo</t>
  </si>
  <si>
    <t>40104050000000</t>
  </si>
  <si>
    <t>40</t>
  </si>
  <si>
    <t>10405</t>
  </si>
  <si>
    <t>San Luis Obispo County Office of Education</t>
  </si>
  <si>
    <t>San Mateo</t>
  </si>
  <si>
    <t>41104130000000</t>
  </si>
  <si>
    <t>41</t>
  </si>
  <si>
    <t>10413</t>
  </si>
  <si>
    <t>San Mateo County Office of Education</t>
  </si>
  <si>
    <t>Santa Barbara</t>
  </si>
  <si>
    <t>42104210000000</t>
  </si>
  <si>
    <t>42</t>
  </si>
  <si>
    <t>10421</t>
  </si>
  <si>
    <t>Santa Barbara County Office of Education</t>
  </si>
  <si>
    <t>Santa Clara</t>
  </si>
  <si>
    <t>43104390000000</t>
  </si>
  <si>
    <t>43</t>
  </si>
  <si>
    <t>10439</t>
  </si>
  <si>
    <t>Santa Clara County Office of Education</t>
  </si>
  <si>
    <t>Santa Cruz</t>
  </si>
  <si>
    <t>44104470000000</t>
  </si>
  <si>
    <t>44</t>
  </si>
  <si>
    <t>10447</t>
  </si>
  <si>
    <t>Santa Cruz County Office of Education</t>
  </si>
  <si>
    <t>Shasta</t>
  </si>
  <si>
    <t>45104540000000</t>
  </si>
  <si>
    <t>45</t>
  </si>
  <si>
    <t>10454</t>
  </si>
  <si>
    <t>Shasta County Office of Education</t>
  </si>
  <si>
    <t>Solano</t>
  </si>
  <si>
    <t>48104880000000</t>
  </si>
  <si>
    <t>48</t>
  </si>
  <si>
    <t>10488</t>
  </si>
  <si>
    <t>Solano County Office of Education</t>
  </si>
  <si>
    <t>Sonoma</t>
  </si>
  <si>
    <t>49104960000000</t>
  </si>
  <si>
    <t>49</t>
  </si>
  <si>
    <t>10496</t>
  </si>
  <si>
    <t>Sonoma County Office of Education</t>
  </si>
  <si>
    <t>Stanislaus</t>
  </si>
  <si>
    <t>50105040000000</t>
  </si>
  <si>
    <t>50</t>
  </si>
  <si>
    <t>10504</t>
  </si>
  <si>
    <t>Stanislaus County Office of Education</t>
  </si>
  <si>
    <t>Tehama</t>
  </si>
  <si>
    <t>52105200000000</t>
  </si>
  <si>
    <t>52</t>
  </si>
  <si>
    <t>10520</t>
  </si>
  <si>
    <t>Tehama County Department of Education</t>
  </si>
  <si>
    <t>Tulare</t>
  </si>
  <si>
    <t>54105460000000</t>
  </si>
  <si>
    <t>54</t>
  </si>
  <si>
    <t>10546</t>
  </si>
  <si>
    <t>Tulare County Office of Education</t>
  </si>
  <si>
    <t>Tuolumne</t>
  </si>
  <si>
    <t>55105530000000</t>
  </si>
  <si>
    <t>55</t>
  </si>
  <si>
    <t>10553</t>
  </si>
  <si>
    <t>Tuolumne County Superintendent of Schools</t>
  </si>
  <si>
    <t>Ventura</t>
  </si>
  <si>
    <t>56105610000000</t>
  </si>
  <si>
    <t>56</t>
  </si>
  <si>
    <t>10561</t>
  </si>
  <si>
    <t>Ventura County Office of Education</t>
  </si>
  <si>
    <t>Yolo</t>
  </si>
  <si>
    <t>57105790000000</t>
  </si>
  <si>
    <t>57</t>
  </si>
  <si>
    <t>10579</t>
  </si>
  <si>
    <t>Yolo County Office of Education</t>
  </si>
  <si>
    <t>Yuba</t>
  </si>
  <si>
    <t>58105870000000</t>
  </si>
  <si>
    <t>58</t>
  </si>
  <si>
    <t>10587</t>
  </si>
  <si>
    <t>Yuba County Office of Education</t>
  </si>
  <si>
    <t>Statewide Total</t>
  </si>
  <si>
    <t>California Department of Education</t>
  </si>
  <si>
    <t>School Fiscal Services Division</t>
  </si>
  <si>
    <t xml:space="preserve"> </t>
  </si>
  <si>
    <t>6th Apportionment</t>
  </si>
  <si>
    <t>Invoices</t>
  </si>
  <si>
    <t>N/A</t>
  </si>
  <si>
    <t>Direct
Funded
Charter School
Number</t>
  </si>
  <si>
    <t>7th Apportionment</t>
  </si>
  <si>
    <t>Schedule of the Final Allocation</t>
  </si>
  <si>
    <t>The final allocation amounts are posted for local educational agencies (LEAs) with a submitted Local Control and Accountability Plan (LCAP) Federal Addendum and a certified Consolidated Application and Reporting System (CARS) Application for Funding as of March 31, 2024.</t>
  </si>
  <si>
    <t>Alpine</t>
  </si>
  <si>
    <t>02100250000000</t>
  </si>
  <si>
    <t>02</t>
  </si>
  <si>
    <t>10025</t>
  </si>
  <si>
    <t>Alpine County Office of Education</t>
  </si>
  <si>
    <t>Not Filed</t>
  </si>
  <si>
    <t>$0</t>
  </si>
  <si>
    <t>Amador</t>
  </si>
  <si>
    <t>03100330000000</t>
  </si>
  <si>
    <t>03</t>
  </si>
  <si>
    <t>10033</t>
  </si>
  <si>
    <t>Amador County Office of Education</t>
  </si>
  <si>
    <t>Calaveras</t>
  </si>
  <si>
    <t>05100580000000</t>
  </si>
  <si>
    <t>05</t>
  </si>
  <si>
    <t>10058</t>
  </si>
  <si>
    <t>Calaveras County Office of Education</t>
  </si>
  <si>
    <t>Colusa</t>
  </si>
  <si>
    <t>06100660000000</t>
  </si>
  <si>
    <t>06</t>
  </si>
  <si>
    <t>10066</t>
  </si>
  <si>
    <t>Colusa County Office of Education</t>
  </si>
  <si>
    <t>Glenn</t>
  </si>
  <si>
    <t>11101160000000</t>
  </si>
  <si>
    <t>11</t>
  </si>
  <si>
    <t>10116</t>
  </si>
  <si>
    <t>Glenn County Office of Education</t>
  </si>
  <si>
    <t>Inyo</t>
  </si>
  <si>
    <t>14101400000000</t>
  </si>
  <si>
    <t>14</t>
  </si>
  <si>
    <t>10140</t>
  </si>
  <si>
    <t>Inyo County Office of Education</t>
  </si>
  <si>
    <t>Lake</t>
  </si>
  <si>
    <t>17101730000000</t>
  </si>
  <si>
    <t>17</t>
  </si>
  <si>
    <t>10173</t>
  </si>
  <si>
    <t>Lake County Office of Education</t>
  </si>
  <si>
    <t>Lassen</t>
  </si>
  <si>
    <t>18101810000000</t>
  </si>
  <si>
    <t>18</t>
  </si>
  <si>
    <t>10181</t>
  </si>
  <si>
    <t>Lassen County Office of Education</t>
  </si>
  <si>
    <t>Mariposa</t>
  </si>
  <si>
    <t>22102230000000</t>
  </si>
  <si>
    <t>22</t>
  </si>
  <si>
    <t>10223</t>
  </si>
  <si>
    <t>Mariposa County Office of Education</t>
  </si>
  <si>
    <t>Modoc</t>
  </si>
  <si>
    <t>25102560000000</t>
  </si>
  <si>
    <t>25</t>
  </si>
  <si>
    <t>10256</t>
  </si>
  <si>
    <t>Modoc County Office of Education</t>
  </si>
  <si>
    <t>Mono</t>
  </si>
  <si>
    <t>26102640000000</t>
  </si>
  <si>
    <t>26</t>
  </si>
  <si>
    <t>10264</t>
  </si>
  <si>
    <t>Mono County Office of Education</t>
  </si>
  <si>
    <t>Nevada</t>
  </si>
  <si>
    <t>29102980000000</t>
  </si>
  <si>
    <t>29</t>
  </si>
  <si>
    <t>10298</t>
  </si>
  <si>
    <t>Nevada County Office of Education</t>
  </si>
  <si>
    <t>Plumas</t>
  </si>
  <si>
    <t>32103220000000</t>
  </si>
  <si>
    <t>32</t>
  </si>
  <si>
    <t>10322</t>
  </si>
  <si>
    <t>Plumas County Office of Education</t>
  </si>
  <si>
    <t>Sierra</t>
  </si>
  <si>
    <t>46104620000000</t>
  </si>
  <si>
    <t>46</t>
  </si>
  <si>
    <t>10462</t>
  </si>
  <si>
    <t>Sierra County Office of Education</t>
  </si>
  <si>
    <t>Siskiyou</t>
  </si>
  <si>
    <t>47104700000000</t>
  </si>
  <si>
    <t>47</t>
  </si>
  <si>
    <t>10470</t>
  </si>
  <si>
    <t>Siskiyou County Office of Education</t>
  </si>
  <si>
    <t>Sutter</t>
  </si>
  <si>
    <t>51105120000000</t>
  </si>
  <si>
    <t>51</t>
  </si>
  <si>
    <t>10512</t>
  </si>
  <si>
    <t>Sutter County Office of Education</t>
  </si>
  <si>
    <t>Trinity</t>
  </si>
  <si>
    <t>53105380000000</t>
  </si>
  <si>
    <t>53</t>
  </si>
  <si>
    <t>10538</t>
  </si>
  <si>
    <t>Trinity County Office of Education</t>
  </si>
  <si>
    <t>8th Apportionment</t>
  </si>
  <si>
    <t>The ninth apportionment is based on cash balances reported in the Federal Cash Management Data Collection (CMDC) system for period 1 (July 10-31, 2025). For more information on CMDC payments, please refer to the apportionment overview web page at the link below.</t>
  </si>
  <si>
    <t>CMDC Submitted
07/31/25</t>
  </si>
  <si>
    <t>9th Apportionment</t>
  </si>
  <si>
    <t>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</si>
</sst>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43" formatCode="_(* #,##0.00_);_(* \(#,##0.00\);_(* &quot;-&quot;??_);_(@_)"/>
    <numFmt numFmtId="164" formatCode="&quot;$&quot;#,##0"/>
  </numFmts>
  <fonts count="16" x14ac:knownFonts="1">
    <font>
      <sz val="12"/>
      <color theme="1"/>
      <name val="Arial"/>
      <family val="2"/>
    </font>
    <font>
      <sz val="11"/>
      <color theme="1"/>
      <name val="Aptos Narrow"/>
      <family val="2"/>
      <scheme val="minor"/>
    </font>
    <font>
      <b/>
      <sz val="12"/>
      <name val="Arial"/>
      <family val="2"/>
    </font>
    <font>
      <sz val="10"/>
      <name val="Arial"/>
      <family val="2"/>
    </font>
    <font>
      <sz val="12"/>
      <name val="Arial"/>
      <family val="2"/>
    </font>
    <font>
      <sz val="12"/>
      <color theme="1"/>
      <name val="Arial"/>
      <family val="2"/>
    </font>
    <font>
      <b/>
      <sz val="14"/>
      <name val="Arial"/>
      <family val="2"/>
    </font>
    <font>
      <b/>
      <sz val="12"/>
      <color theme="1"/>
      <name val="Arial"/>
      <family val="2"/>
    </font>
    <font>
      <b/>
      <sz val="10"/>
      <name val="Arial"/>
      <family val="2"/>
    </font>
    <font>
      <u/>
      <sz val="12"/>
      <color theme="10"/>
      <name val="Arial"/>
      <family val="2"/>
    </font>
    <font>
      <b/>
      <sz val="12"/>
      <color theme="0"/>
      <name val="Arial"/>
      <family val="2"/>
    </font>
    <font>
      <sz val="8"/>
      <name val="Aptos Narrow"/>
      <family val="2"/>
      <scheme val="minor"/>
    </font>
    <font>
      <b/>
      <sz val="18"/>
      <name val="Arial"/>
      <family val="2"/>
    </font>
    <font>
      <sz val="12"/>
      <color rgb="FFCC0000"/>
      <name val="Arial"/>
      <family val="2"/>
    </font>
    <font>
      <b/>
      <sz val="16"/>
      <name val="Arial"/>
      <family val="2"/>
    </font>
    <font>
      <b/>
      <sz val="12"/>
      <color rgb="FFCC0000"/>
      <name val="Arial"/>
      <family val="2"/>
    </font>
  </fonts>
  <fills count="3">
    <fill>
      <patternFill patternType="none"/>
    </fill>
    <fill>
      <patternFill patternType="gray125"/>
    </fill>
    <fill>
      <patternFill patternType="solid">
        <fgColor rgb="FF008000"/>
        <bgColor indexed="64"/>
      </patternFill>
    </fill>
  </fills>
  <borders count="2">
    <border>
      <left/>
      <right/>
      <top/>
      <bottom/>
      <diagonal/>
    </border>
    <border>
      <left/>
      <right/>
      <top style="thin">
        <color auto="1"/>
      </top>
      <bottom/>
      <diagonal/>
    </border>
  </borders>
  <cellStyleXfs count="20">
    <xf numFmtId="0" fontId="0" fillId="0" borderId="0"/>
    <xf numFmtId="0" fontId="2" fillId="0" borderId="0" applyNumberFormat="0" applyFill="0" applyAlignment="0" applyProtection="0"/>
    <xf numFmtId="0" fontId="3" fillId="0" borderId="0"/>
    <xf numFmtId="0" fontId="5" fillId="0" borderId="0"/>
    <xf numFmtId="0" fontId="2" fillId="0" borderId="0" applyNumberFormat="0" applyFill="0" applyAlignment="0" applyProtection="0"/>
    <xf numFmtId="0" fontId="2" fillId="0" borderId="0" applyNumberFormat="0" applyFill="0" applyAlignment="0" applyProtection="0"/>
    <xf numFmtId="0" fontId="3" fillId="0" borderId="0"/>
    <xf numFmtId="0" fontId="5" fillId="0" borderId="0"/>
    <xf numFmtId="0" fontId="9" fillId="0" borderId="0" applyNumberFormat="0" applyFill="0" applyBorder="0" applyAlignment="0" applyProtection="0"/>
    <xf numFmtId="43" fontId="3" fillId="0" borderId="0" applyFont="0" applyFill="0" applyBorder="0" applyAlignment="0" applyProtection="0"/>
    <xf numFmtId="0" fontId="3" fillId="0" borderId="0"/>
    <xf numFmtId="0" fontId="1" fillId="0" borderId="0"/>
    <xf numFmtId="0" fontId="7" fillId="0" borderId="0" applyNumberFormat="0" applyFill="0" applyAlignment="0" applyProtection="0"/>
    <xf numFmtId="0" fontId="5" fillId="0" borderId="0"/>
    <xf numFmtId="0" fontId="2" fillId="0" borderId="0" applyNumberFormat="0" applyFill="0" applyAlignment="0" applyProtection="0"/>
    <xf numFmtId="0" fontId="9" fillId="0" borderId="0" applyNumberFormat="0" applyFill="0" applyBorder="0" applyAlignment="0" applyProtection="0"/>
    <xf numFmtId="0" fontId="2" fillId="0" borderId="0" applyNumberFormat="0" applyFill="0" applyAlignment="0" applyProtection="0"/>
    <xf numFmtId="0" fontId="2" fillId="0" borderId="0" applyNumberFormat="0" applyFill="0" applyAlignment="0" applyProtection="0"/>
    <xf numFmtId="0" fontId="2" fillId="0" borderId="0" applyNumberFormat="0" applyFill="0" applyAlignment="0" applyProtection="0"/>
    <xf numFmtId="0" fontId="7" fillId="0" borderId="1" applyNumberFormat="0" applyFill="0" applyAlignment="0" applyProtection="0"/>
  </cellStyleXfs>
  <cellXfs count="43">
    <xf numFmtId="0" fontId="0" fillId="0" borderId="0" xfId="0"/>
    <xf numFmtId="0" fontId="4" fillId="0" borderId="0" xfId="2" applyFont="1" applyAlignment="1">
      <alignment horizontal="center"/>
    </xf>
    <xf numFmtId="0" fontId="5" fillId="0" borderId="0" xfId="3" applyAlignment="1">
      <alignment horizontal="center"/>
    </xf>
    <xf numFmtId="49" fontId="4" fillId="0" borderId="0" xfId="2" applyNumberFormat="1" applyFont="1" applyAlignment="1">
      <alignment horizontal="center"/>
    </xf>
    <xf numFmtId="49" fontId="4" fillId="0" borderId="0" xfId="2" applyNumberFormat="1" applyFont="1" applyAlignment="1">
      <alignment wrapText="1"/>
    </xf>
    <xf numFmtId="0" fontId="5" fillId="0" borderId="0" xfId="3"/>
    <xf numFmtId="0" fontId="5" fillId="0" borderId="0" xfId="3" applyAlignment="1">
      <alignment horizontal="right"/>
    </xf>
    <xf numFmtId="164" fontId="4" fillId="0" borderId="0" xfId="2" applyNumberFormat="1" applyFont="1" applyAlignment="1">
      <alignment horizontal="right"/>
    </xf>
    <xf numFmtId="0" fontId="4" fillId="0" borderId="0" xfId="2" applyFont="1"/>
    <xf numFmtId="0" fontId="5" fillId="0" borderId="0" xfId="3" applyAlignment="1">
      <alignment wrapText="1"/>
    </xf>
    <xf numFmtId="164" fontId="5" fillId="0" borderId="0" xfId="3" applyNumberFormat="1" applyAlignment="1">
      <alignment horizontal="right"/>
    </xf>
    <xf numFmtId="0" fontId="8" fillId="0" borderId="0" xfId="6" applyFont="1" applyAlignment="1">
      <alignment horizontal="left" vertical="center"/>
    </xf>
    <xf numFmtId="0" fontId="8" fillId="0" borderId="0" xfId="6" applyFont="1" applyAlignment="1">
      <alignment horizontal="center" vertical="center"/>
    </xf>
    <xf numFmtId="0" fontId="8" fillId="0" borderId="0" xfId="6" applyFont="1" applyAlignment="1">
      <alignment vertical="center"/>
    </xf>
    <xf numFmtId="0" fontId="3" fillId="0" borderId="0" xfId="2" applyAlignment="1">
      <alignment horizontal="center"/>
    </xf>
    <xf numFmtId="0" fontId="3" fillId="0" borderId="0" xfId="2"/>
    <xf numFmtId="0" fontId="3" fillId="0" borderId="0" xfId="2" applyAlignment="1">
      <alignment horizontal="right"/>
    </xf>
    <xf numFmtId="0" fontId="5" fillId="0" borderId="0" xfId="3" applyAlignment="1">
      <alignment horizontal="left"/>
    </xf>
    <xf numFmtId="0" fontId="5" fillId="0" borderId="0" xfId="3" applyAlignment="1">
      <alignment horizontal="centerContinuous"/>
    </xf>
    <xf numFmtId="164" fontId="5" fillId="0" borderId="0" xfId="3" applyNumberFormat="1" applyAlignment="1">
      <alignment horizontal="center"/>
    </xf>
    <xf numFmtId="164" fontId="5" fillId="0" borderId="0" xfId="3" applyNumberFormat="1" applyAlignment="1">
      <alignment horizontal="centerContinuous"/>
    </xf>
    <xf numFmtId="0" fontId="9" fillId="0" borderId="0" xfId="8" applyAlignment="1">
      <alignment horizontal="left"/>
    </xf>
    <xf numFmtId="0" fontId="0" fillId="0" borderId="0" xfId="12" applyFont="1" applyFill="1" applyAlignment="1"/>
    <xf numFmtId="0" fontId="0" fillId="0" borderId="0" xfId="7" applyFont="1" applyAlignment="1">
      <alignment horizontal="center"/>
    </xf>
    <xf numFmtId="164" fontId="4" fillId="0" borderId="0" xfId="13" applyNumberFormat="1" applyFont="1" applyAlignment="1">
      <alignment horizontal="center"/>
    </xf>
    <xf numFmtId="6" fontId="0" fillId="0" borderId="0" xfId="7" applyNumberFormat="1" applyFont="1" applyAlignment="1">
      <alignment horizontal="right"/>
    </xf>
    <xf numFmtId="164" fontId="0" fillId="0" borderId="0" xfId="2" applyNumberFormat="1" applyFont="1" applyAlignment="1">
      <alignment horizontal="right"/>
    </xf>
    <xf numFmtId="0" fontId="5" fillId="0" borderId="0" xfId="3" quotePrefix="1"/>
    <xf numFmtId="0" fontId="12" fillId="0" borderId="0" xfId="14" applyFont="1" applyAlignment="1"/>
    <xf numFmtId="0" fontId="7" fillId="0" borderId="0" xfId="0" applyFont="1"/>
    <xf numFmtId="0" fontId="2" fillId="0" borderId="0" xfId="18"/>
    <xf numFmtId="0" fontId="14" fillId="0" borderId="0" xfId="16" applyFont="1" applyAlignment="1">
      <alignment horizontal="left"/>
    </xf>
    <xf numFmtId="0" fontId="6" fillId="0" borderId="0" xfId="17" applyFont="1" applyAlignment="1">
      <alignment horizontal="left" vertical="top"/>
    </xf>
    <xf numFmtId="0" fontId="10" fillId="2" borderId="0" xfId="0" applyFont="1" applyFill="1" applyAlignment="1">
      <alignment horizontal="center" wrapText="1"/>
    </xf>
    <xf numFmtId="164" fontId="0" fillId="0" borderId="0" xfId="0" applyNumberFormat="1" applyAlignment="1">
      <alignment horizontal="right"/>
    </xf>
    <xf numFmtId="164" fontId="13" fillId="0" borderId="0" xfId="0" applyNumberFormat="1" applyFont="1"/>
    <xf numFmtId="0" fontId="7" fillId="0" borderId="1" xfId="19" applyAlignment="1">
      <alignment horizontal="left"/>
    </xf>
    <xf numFmtId="0" fontId="7" fillId="0" borderId="1" xfId="19" applyAlignment="1">
      <alignment horizontal="center"/>
    </xf>
    <xf numFmtId="0" fontId="7" fillId="0" borderId="1" xfId="19" applyAlignment="1">
      <alignment wrapText="1"/>
    </xf>
    <xf numFmtId="0" fontId="7" fillId="0" borderId="1" xfId="19" applyAlignment="1">
      <alignment horizontal="center" wrapText="1"/>
    </xf>
    <xf numFmtId="164" fontId="7" fillId="0" borderId="1" xfId="19" applyNumberFormat="1" applyAlignment="1">
      <alignment horizontal="right"/>
    </xf>
    <xf numFmtId="5" fontId="15" fillId="0" borderId="1" xfId="19" applyNumberFormat="1" applyFont="1" applyAlignment="1">
      <alignment horizontal="right"/>
    </xf>
    <xf numFmtId="0" fontId="0" fillId="0" borderId="0" xfId="0" applyAlignment="1">
      <alignment horizontal="center"/>
    </xf>
  </cellXfs>
  <cellStyles count="20">
    <cellStyle name="Comma 2 2" xfId="9" xr:uid="{99A8E600-8032-41E0-885D-1CA5FD5C9F61}"/>
    <cellStyle name="Heading 1" xfId="14" builtinId="16" customBuiltin="1"/>
    <cellStyle name="Heading 1 6" xfId="1" xr:uid="{000B1507-6DAF-454B-9C6C-C35F3C5DA469}"/>
    <cellStyle name="Heading 2" xfId="16" builtinId="17" customBuiltin="1"/>
    <cellStyle name="Heading 2 2" xfId="4" xr:uid="{1D21E1C6-066E-4893-A1E6-B5958B5EBFDF}"/>
    <cellStyle name="Heading 3" xfId="17" builtinId="18" customBuiltin="1"/>
    <cellStyle name="Heading 3 2" xfId="5" xr:uid="{963C3902-2498-4E05-BE06-5B9CE6BBEF65}"/>
    <cellStyle name="Heading 4" xfId="18" builtinId="19" customBuiltin="1"/>
    <cellStyle name="Hyperlink" xfId="15" builtinId="8" customBuiltin="1"/>
    <cellStyle name="Hyperlink 4" xfId="8" xr:uid="{3F0E2E60-9F99-4A85-B619-A34BF80D97A5}"/>
    <cellStyle name="Normal" xfId="0" builtinId="0" customBuiltin="1"/>
    <cellStyle name="Normal 2 2" xfId="10" xr:uid="{459EAD3C-D90F-4065-82A3-1EE1C54605B8}"/>
    <cellStyle name="Normal 2 2 2 4 2" xfId="11" xr:uid="{9673A9C1-4C2D-4A99-96C1-0054A007FB27}"/>
    <cellStyle name="Normal 20 2" xfId="2" xr:uid="{10BA3DD1-EE88-495A-9E1B-0A1844F14992}"/>
    <cellStyle name="Normal 28" xfId="3" xr:uid="{40E83489-14BC-402B-AF36-FDAFAAC0AAC2}"/>
    <cellStyle name="Normal 3 2 3" xfId="7" xr:uid="{A074681A-9321-4310-A341-5DC4C1067677}"/>
    <cellStyle name="Normal 4 2 2 4" xfId="13" xr:uid="{22BC62A4-ED9E-417E-A34F-17CF94A61BED}"/>
    <cellStyle name="Normal_15005 2nd apportionment_2nd Appt Title I, Part A 2009-10 Final 032210" xfId="6" xr:uid="{11C75826-D440-41C3-94C1-9F426A668DAD}"/>
    <cellStyle name="Total" xfId="19" builtinId="25" customBuiltin="1"/>
    <cellStyle name="Total 2 3" xfId="12" xr:uid="{BA1FB301-6660-4E80-9010-B6EF33A5448C}"/>
  </cellStyles>
  <dxfs count="28">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
      <border outline="0">
        <top style="double">
          <color rgb="FF000000"/>
        </top>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outline val="0"/>
        <shadow val="0"/>
        <u val="none"/>
        <vertAlign val="baseline"/>
        <sz val="12"/>
        <color rgb="FFCC0000"/>
        <name val="Arial"/>
        <family val="2"/>
        <scheme val="none"/>
      </font>
    </dxf>
    <dxf>
      <font>
        <b val="0"/>
        <i val="0"/>
        <strike val="0"/>
        <outline val="0"/>
        <shadow val="0"/>
        <u val="none"/>
        <vertAlign val="baseline"/>
        <sz val="12"/>
        <color rgb="FFCC0000"/>
        <name val="Arial"/>
        <family val="2"/>
        <scheme val="none"/>
      </font>
      <numFmt numFmtId="164" formatCode="&quot;$&quot;#,##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D1450E-C285-4C5D-9294-C905A77C42B7}" name="tbl_AllocBal2023" displayName="tbl_AllocBal2023" ref="A11:Y70" totalsRowCount="1" headerRowDxfId="11" dataDxfId="13" tableBorderDxfId="12" headerRowCellStyle="Normal" totalsRowCellStyle="Total">
  <autoFilter ref="A11:Y69" xr:uid="{D7D1450E-C285-4C5D-9294-C905A77C42B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DB827163-D25A-43D6-9472-655B7948B68E}" name="County Name" totalsRowLabel="Statewide Total" dataCellStyle="Normal" totalsRowCellStyle="Total"/>
    <tableColumn id="2" xr3:uid="{8836D062-07F6-4172-A390-07D4FFE4AC8D}" name="Full CDS Code" dataCellStyle="Normal" totalsRowCellStyle="Total"/>
    <tableColumn id="3" xr3:uid="{062C0357-B698-4EAA-B4A1-1D8F83543319}" name="County _x000a_Code" dataDxfId="10" dataCellStyle="Normal" totalsRowCellStyle="Total"/>
    <tableColumn id="4" xr3:uid="{BD0B62DA-2E56-4E86-92D4-18443812BF66}" name="District _x000a_Code" dataDxfId="9" dataCellStyle="Normal" totalsRowCellStyle="Total"/>
    <tableColumn id="5" xr3:uid="{A994A759-BB6C-443B-9ED8-B825DD33D6B1}" name="School _x000a_Code" dataDxfId="8" dataCellStyle="Normal" totalsRowCellStyle="Total"/>
    <tableColumn id="21" xr3:uid="{E6DE4A21-53C1-4303-8B97-45EBF0FB0579}" name="Direct_x000a_Funded_x000a_Charter School_x000a_Number" dataDxfId="7" dataCellStyle="Normal" totalsRowCellStyle="Total"/>
    <tableColumn id="7" xr3:uid="{96FF1AF8-5FE1-47B7-8F7B-6BA08217A74A}" name="Service Location Field" dataDxfId="6" dataCellStyle="Normal" totalsRowCellStyle="Total"/>
    <tableColumn id="8" xr3:uid="{ADE0487A-E4FF-40EA-AE6B-53FBD4BFE251}" name="Local Educational Agency" dataCellStyle="Normal" totalsRowCellStyle="Total"/>
    <tableColumn id="23" xr3:uid="{D9CBBD79-7850-4A0C-B36C-9E1390F85F5E}" name="LEA Type" dataDxfId="5" dataCellStyle="Normal" totalsRowCellStyle="Total"/>
    <tableColumn id="9" xr3:uid="{6A2AB163-275D-40B7-AD6F-B7BE37E7B4BC}" name="CARS_x000a_Application_x000a_for Funding_x000a_3/31/24" dataDxfId="4" dataCellStyle="Normal" totalsRowCellStyle="Total"/>
    <tableColumn id="10" xr3:uid="{EEF26421-6006-4CC9-9B4F-A6C5DB690BD1}" name="LCAP Federal Addendum_x000a_3/31/24" dataDxfId="3" dataCellStyle="Normal" totalsRowCellStyle="Total"/>
    <tableColumn id="11" xr3:uid="{5575A33F-2F38-49F3-B294-1FA914B914CD}" name="2023‒24_x000a_Final_x000a_Allocation_x000a_Amount" totalsRowFunction="sum" dataDxfId="2" dataCellStyle="Normal" totalsRowCellStyle="Total"/>
    <tableColumn id="12" xr3:uid="{1A576806-744D-4F75-B226-33F0C11C44BD}" name="CMDC Submitted_x000a_07/31/25" dataDxfId="0" dataCellStyle="Normal" totalsRowCellStyle="Total"/>
    <tableColumn id="13" xr3:uid="{4F9A1431-89E9-479D-9C70-9CDB0372E494}" name="1st Apportionment" totalsRowFunction="sum" dataDxfId="1" dataCellStyle="Normal" totalsRowCellStyle="Total"/>
    <tableColumn id="14" xr3:uid="{82F8000A-F9DD-4369-917A-ED2047A2B184}" name="2nd Apportionment" totalsRowFunction="custom" dataDxfId="25" dataCellStyle="Normal" totalsRowCellStyle="Total">
      <totalsRowFormula>SUM(tbl_AllocBal2023[2nd Apportionment])</totalsRowFormula>
    </tableColumn>
    <tableColumn id="15" xr3:uid="{DD0F8520-162B-4951-BEC0-492164794EFE}" name="3rd Apportionment" totalsRowFunction="custom" dataDxfId="24" dataCellStyle="Normal" totalsRowCellStyle="Total">
      <totalsRowFormula>SUM(tbl_AllocBal2023[3rd Apportionment])</totalsRowFormula>
    </tableColumn>
    <tableColumn id="6" xr3:uid="{A1270D04-D7B8-4C20-8F99-A2E2E9B5B798}" name="4th Apportionment" totalsRowFunction="sum" dataDxfId="23" dataCellStyle="Normal" totalsRowCellStyle="Total"/>
    <tableColumn id="19" xr3:uid="{BCA57AB2-F87C-45A3-9C7B-AE48EB81E038}" name="5th Apportionment" totalsRowFunction="sum" dataDxfId="22" dataCellStyle="Normal" totalsRowCellStyle="Total"/>
    <tableColumn id="20" xr3:uid="{B74139DE-D338-4622-BB37-A79F0A3F3A93}" name="6th Apportionment" totalsRowFunction="sum" dataDxfId="21" dataCellStyle="Normal" totalsRowCellStyle="Total"/>
    <tableColumn id="22" xr3:uid="{A080F940-EE5E-4A23-A849-D48BB781C340}" name="7th Apportionment" totalsRowFunction="sum" dataDxfId="20" dataCellStyle="Normal" totalsRowCellStyle="Total"/>
    <tableColumn id="24" xr3:uid="{26B2083F-8262-4A81-BBA5-6C0F5DF8B548}" name="8th Apportionment" totalsRowFunction="sum" dataDxfId="19" dataCellStyle="Normal" totalsRowCellStyle="Total"/>
    <tableColumn id="25" xr3:uid="{918FF42F-618A-4202-B3C0-2979BF9488B0}" name="9th Apportionment" totalsRowFunction="sum" dataDxfId="17" dataCellStyle="Normal" totalsRowCellStyle="Total"/>
    <tableColumn id="16" xr3:uid="{E496AF56-7D49-497F-B9DF-1D630CD59E52}" name="Invoices" totalsRowFunction="sum" dataDxfId="15" totalsRowDxfId="14" dataCellStyle="Normal" totalsRowCellStyle="Total"/>
    <tableColumn id="17" xr3:uid="{8EDA94E3-F89B-4759-BE7A-EE1FB3D54292}" name="Total Paid" totalsRowFunction="sum" dataDxfId="16" dataCellStyle="Normal" totalsRowCellStyle="Total"/>
    <tableColumn id="18" xr3:uid="{5D8DB292-744F-4AD9-8B8C-B787105D1B5A}" name="Balance Remaining" totalsRowFunction="sum" dataDxfId="18" dataCellStyle="Normal" totalsRowCellStyle="Total"/>
  </tableColumns>
  <tableStyleInfo showFirstColumn="0" showLastColumn="0" showRowStripes="1" showColumnStripes="0"/>
  <extLst>
    <ext xmlns:x14="http://schemas.microsoft.com/office/spreadsheetml/2009/9/main" uri="{504A1905-F514-4f6f-8877-14C23A59335A}">
      <x14:table altTextSummary="Allocation schedule for the Title I, Part D, Subpart 2 fundin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d23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65D2-D593-4F70-B464-960761B028EF}">
  <sheetPr>
    <pageSetUpPr fitToPage="1"/>
  </sheetPr>
  <dimension ref="A1:Y73"/>
  <sheetViews>
    <sheetView tabSelected="1" zoomScaleNormal="100" workbookViewId="0"/>
  </sheetViews>
  <sheetFormatPr defaultColWidth="10.44140625" defaultRowHeight="15" x14ac:dyDescent="0.2"/>
  <cols>
    <col min="1" max="1" width="14.44140625" style="1" customWidth="1"/>
    <col min="2" max="2" width="15.21875" style="1" customWidth="1"/>
    <col min="3" max="3" width="10.5546875" style="2" bestFit="1" customWidth="1"/>
    <col min="4" max="4" width="10.5546875" style="3" bestFit="1" customWidth="1"/>
    <col min="5" max="5" width="10.33203125" style="3" bestFit="1" customWidth="1"/>
    <col min="6" max="6" width="10.33203125" style="3" customWidth="1"/>
    <col min="7" max="7" width="10" style="3" customWidth="1"/>
    <col min="8" max="8" width="37.44140625" style="4" customWidth="1"/>
    <col min="9" max="9" width="8.33203125" style="4" customWidth="1"/>
    <col min="10" max="11" width="14.44140625" style="3" customWidth="1"/>
    <col min="12" max="12" width="14.44140625" style="5" customWidth="1"/>
    <col min="13" max="13" width="14.44140625" style="3" customWidth="1"/>
    <col min="14" max="14" width="16.109375" style="6" customWidth="1"/>
    <col min="15" max="24" width="16.109375" style="7" customWidth="1"/>
    <col min="25" max="25" width="16.109375" style="8" customWidth="1"/>
    <col min="26" max="16384" width="10.44140625" style="8"/>
  </cols>
  <sheetData>
    <row r="1" spans="1:25" ht="23.25" x14ac:dyDescent="0.35">
      <c r="A1" s="28" t="s">
        <v>242</v>
      </c>
    </row>
    <row r="2" spans="1:25" ht="20.25" x14ac:dyDescent="0.3">
      <c r="A2" s="31" t="s">
        <v>0</v>
      </c>
    </row>
    <row r="3" spans="1:25" s="5" customFormat="1" ht="18" x14ac:dyDescent="0.2">
      <c r="A3" s="32" t="s">
        <v>1</v>
      </c>
      <c r="C3" s="2"/>
      <c r="D3" s="2"/>
      <c r="E3" s="2"/>
      <c r="F3" s="2"/>
      <c r="G3" s="2"/>
      <c r="H3" s="9"/>
      <c r="I3" s="9"/>
      <c r="J3" s="2"/>
      <c r="K3" s="2"/>
      <c r="M3" s="2"/>
      <c r="N3" s="10"/>
      <c r="O3" s="10"/>
      <c r="P3" s="10"/>
      <c r="Q3" s="10"/>
      <c r="R3" s="10"/>
      <c r="S3" s="10"/>
      <c r="T3" s="10"/>
      <c r="U3" s="10"/>
      <c r="V3" s="10"/>
      <c r="W3" s="6"/>
      <c r="X3" s="6"/>
    </row>
    <row r="4" spans="1:25" s="5" customFormat="1" ht="15.75" x14ac:dyDescent="0.25">
      <c r="A4" s="30" t="s">
        <v>2</v>
      </c>
      <c r="C4" s="2"/>
      <c r="D4" s="2"/>
      <c r="E4" s="2"/>
      <c r="F4" s="2"/>
      <c r="G4" s="2"/>
      <c r="H4" s="9"/>
      <c r="I4" s="9"/>
      <c r="J4" s="2" t="s">
        <v>236</v>
      </c>
      <c r="K4" s="2"/>
      <c r="M4" s="2"/>
      <c r="N4" s="10"/>
      <c r="O4" s="10"/>
      <c r="P4" s="10"/>
      <c r="Q4" s="10"/>
      <c r="R4" s="10"/>
      <c r="S4" s="10"/>
      <c r="T4" s="10"/>
      <c r="U4" s="10"/>
      <c r="V4" s="10"/>
      <c r="W4" s="6"/>
      <c r="X4" s="6"/>
    </row>
    <row r="5" spans="1:25" s="5" customFormat="1" ht="15.75" x14ac:dyDescent="0.25">
      <c r="A5" s="29" t="s">
        <v>3</v>
      </c>
      <c r="C5" s="2"/>
      <c r="D5" s="2"/>
      <c r="E5" s="2"/>
      <c r="F5" s="2"/>
      <c r="G5" s="2"/>
      <c r="H5" s="9"/>
      <c r="I5" s="9"/>
      <c r="J5" s="2"/>
      <c r="K5" s="2"/>
      <c r="M5" s="2"/>
      <c r="N5" s="10"/>
      <c r="O5" s="10"/>
      <c r="P5" s="10"/>
      <c r="Q5" s="10"/>
      <c r="R5" s="10"/>
      <c r="S5" s="10"/>
      <c r="T5" s="10"/>
      <c r="U5" s="10"/>
      <c r="V5" s="10"/>
      <c r="W5" s="6"/>
      <c r="X5" s="6"/>
    </row>
    <row r="6" spans="1:25" s="15" customFormat="1" x14ac:dyDescent="0.2">
      <c r="A6" t="s">
        <v>243</v>
      </c>
      <c r="B6" s="11"/>
      <c r="C6" s="12"/>
      <c r="D6" s="12"/>
      <c r="E6" s="12"/>
      <c r="F6" s="12"/>
      <c r="G6" s="12"/>
      <c r="H6" s="13"/>
      <c r="I6" s="13"/>
      <c r="J6" s="14"/>
      <c r="K6" s="14"/>
      <c r="M6" s="14"/>
      <c r="N6" s="16"/>
      <c r="O6" s="16"/>
      <c r="P6" s="16"/>
      <c r="Q6" s="16"/>
      <c r="R6" s="16"/>
      <c r="S6" s="16"/>
      <c r="T6" s="16"/>
      <c r="U6" s="16"/>
      <c r="V6" s="16"/>
      <c r="W6" s="16"/>
      <c r="X6" s="16"/>
    </row>
    <row r="7" spans="1:25" s="15" customFormat="1" x14ac:dyDescent="0.2">
      <c r="A7" t="s">
        <v>4</v>
      </c>
      <c r="B7" s="17"/>
      <c r="C7" s="17"/>
      <c r="D7" s="17"/>
      <c r="E7" s="17"/>
      <c r="F7" s="17"/>
      <c r="G7" s="17"/>
      <c r="H7" s="17"/>
      <c r="I7" s="17"/>
      <c r="J7" s="17"/>
      <c r="K7" s="17"/>
      <c r="L7" s="18"/>
      <c r="M7" s="19"/>
      <c r="N7" s="20"/>
      <c r="O7" s="20"/>
      <c r="P7" s="20"/>
      <c r="Q7" s="20"/>
      <c r="R7" s="20"/>
      <c r="S7" s="20"/>
      <c r="T7" s="20"/>
      <c r="U7" s="20"/>
      <c r="V7" s="20"/>
      <c r="W7" s="16"/>
      <c r="X7" s="16"/>
    </row>
    <row r="8" spans="1:25" s="15" customFormat="1" x14ac:dyDescent="0.2">
      <c r="A8" t="s">
        <v>332</v>
      </c>
      <c r="B8" s="17"/>
      <c r="C8" s="17"/>
      <c r="D8" s="17"/>
      <c r="E8" s="17"/>
      <c r="F8" s="17"/>
      <c r="G8" s="17"/>
      <c r="H8" s="17"/>
      <c r="I8" s="17"/>
      <c r="J8" s="17"/>
      <c r="K8" s="17"/>
      <c r="L8" s="18"/>
      <c r="M8" s="19"/>
      <c r="N8" s="20"/>
      <c r="O8" s="20"/>
      <c r="P8" s="20"/>
      <c r="Q8" s="20"/>
      <c r="R8" s="20"/>
      <c r="S8" s="20"/>
      <c r="T8" s="20"/>
      <c r="U8" s="20"/>
      <c r="V8" s="20"/>
      <c r="W8" s="16"/>
      <c r="X8" s="16"/>
    </row>
    <row r="9" spans="1:25" s="15" customFormat="1" x14ac:dyDescent="0.2">
      <c r="A9" s="21" t="s">
        <v>5</v>
      </c>
      <c r="B9" s="17"/>
      <c r="C9" s="17"/>
      <c r="D9" s="17"/>
      <c r="E9" s="17"/>
      <c r="F9" s="17"/>
      <c r="G9" s="17"/>
      <c r="H9" s="17"/>
      <c r="I9" s="17"/>
      <c r="J9" s="17"/>
      <c r="K9" s="17"/>
      <c r="L9" s="18"/>
      <c r="M9" s="19"/>
      <c r="N9" s="20"/>
      <c r="O9" s="20"/>
      <c r="P9" s="20"/>
      <c r="Q9" s="20"/>
      <c r="R9" s="20"/>
      <c r="S9" s="20"/>
      <c r="T9" s="20"/>
      <c r="U9" s="20"/>
      <c r="V9" s="20"/>
      <c r="W9" s="16"/>
      <c r="X9" s="16"/>
    </row>
    <row r="10" spans="1:25" s="15" customFormat="1" x14ac:dyDescent="0.2">
      <c r="A10" t="s">
        <v>6</v>
      </c>
      <c r="B10" s="11"/>
      <c r="C10" s="12"/>
      <c r="D10" s="12"/>
      <c r="E10" s="12"/>
      <c r="F10" s="12"/>
      <c r="G10" s="12"/>
      <c r="H10" s="13"/>
      <c r="I10" s="13"/>
      <c r="J10" s="14"/>
      <c r="K10" s="14"/>
      <c r="M10" s="14"/>
      <c r="N10" s="16"/>
      <c r="O10" s="16"/>
      <c r="P10" s="16"/>
      <c r="Q10" s="16"/>
      <c r="R10" s="16"/>
      <c r="S10" s="16"/>
      <c r="T10" s="16"/>
      <c r="U10" s="16"/>
      <c r="V10" s="16"/>
      <c r="W10" s="16"/>
      <c r="X10" s="16"/>
    </row>
    <row r="11" spans="1:25" s="1" customFormat="1" ht="78.75" x14ac:dyDescent="0.25">
      <c r="A11" s="33" t="s">
        <v>7</v>
      </c>
      <c r="B11" s="33" t="s">
        <v>8</v>
      </c>
      <c r="C11" s="33" t="s">
        <v>9</v>
      </c>
      <c r="D11" s="33" t="s">
        <v>10</v>
      </c>
      <c r="E11" s="33" t="s">
        <v>11</v>
      </c>
      <c r="F11" s="33" t="s">
        <v>240</v>
      </c>
      <c r="G11" s="33" t="s">
        <v>12</v>
      </c>
      <c r="H11" s="33" t="s">
        <v>13</v>
      </c>
      <c r="I11" s="33" t="s">
        <v>14</v>
      </c>
      <c r="J11" s="33" t="s">
        <v>15</v>
      </c>
      <c r="K11" s="33" t="s">
        <v>16</v>
      </c>
      <c r="L11" s="33" t="s">
        <v>17</v>
      </c>
      <c r="M11" s="33" t="s">
        <v>333</v>
      </c>
      <c r="N11" s="33" t="s">
        <v>18</v>
      </c>
      <c r="O11" s="33" t="s">
        <v>19</v>
      </c>
      <c r="P11" s="33" t="s">
        <v>20</v>
      </c>
      <c r="Q11" s="33" t="s">
        <v>21</v>
      </c>
      <c r="R11" s="33" t="s">
        <v>22</v>
      </c>
      <c r="S11" s="33" t="s">
        <v>237</v>
      </c>
      <c r="T11" s="33" t="s">
        <v>241</v>
      </c>
      <c r="U11" s="33" t="s">
        <v>331</v>
      </c>
      <c r="V11" s="33" t="s">
        <v>334</v>
      </c>
      <c r="W11" s="33" t="s">
        <v>238</v>
      </c>
      <c r="X11" s="33" t="s">
        <v>23</v>
      </c>
      <c r="Y11" s="33" t="s">
        <v>24</v>
      </c>
    </row>
    <row r="12" spans="1:25" ht="15" customHeight="1" x14ac:dyDescent="0.2">
      <c r="A12" t="s">
        <v>25</v>
      </c>
      <c r="B12" t="s">
        <v>26</v>
      </c>
      <c r="C12" s="42" t="s">
        <v>27</v>
      </c>
      <c r="D12" s="42" t="s">
        <v>28</v>
      </c>
      <c r="E12" s="42" t="s">
        <v>29</v>
      </c>
      <c r="F12" s="42" t="s">
        <v>239</v>
      </c>
      <c r="G12" s="42" t="s">
        <v>28</v>
      </c>
      <c r="H12" t="s">
        <v>30</v>
      </c>
      <c r="I12" s="42" t="s">
        <v>31</v>
      </c>
      <c r="J12" s="42" t="s">
        <v>32</v>
      </c>
      <c r="K12" s="42" t="s">
        <v>32</v>
      </c>
      <c r="L12" s="34">
        <v>582998</v>
      </c>
      <c r="M12" s="42" t="s">
        <v>32</v>
      </c>
      <c r="N12" s="34">
        <v>0</v>
      </c>
      <c r="O12" s="34">
        <v>0</v>
      </c>
      <c r="P12" s="34">
        <v>0</v>
      </c>
      <c r="Q12" s="34">
        <v>0</v>
      </c>
      <c r="R12" s="34">
        <v>66613</v>
      </c>
      <c r="S12" s="34">
        <v>284589</v>
      </c>
      <c r="T12" s="34">
        <v>179369</v>
      </c>
      <c r="U12" s="34">
        <v>0</v>
      </c>
      <c r="V12" s="34">
        <v>0</v>
      </c>
      <c r="W12" s="35">
        <v>0</v>
      </c>
      <c r="X12" s="34">
        <v>530571</v>
      </c>
      <c r="Y12" s="34">
        <v>52427</v>
      </c>
    </row>
    <row r="13" spans="1:25" ht="15" customHeight="1" x14ac:dyDescent="0.2">
      <c r="A13" t="s">
        <v>244</v>
      </c>
      <c r="B13" t="s">
        <v>245</v>
      </c>
      <c r="C13" s="42" t="s">
        <v>246</v>
      </c>
      <c r="D13" s="42" t="s">
        <v>247</v>
      </c>
      <c r="E13" s="42" t="s">
        <v>29</v>
      </c>
      <c r="F13" s="42" t="s">
        <v>239</v>
      </c>
      <c r="G13" s="42" t="s">
        <v>247</v>
      </c>
      <c r="H13" t="s">
        <v>248</v>
      </c>
      <c r="I13" s="42" t="s">
        <v>31</v>
      </c>
      <c r="J13" s="42" t="s">
        <v>249</v>
      </c>
      <c r="K13" s="42" t="s">
        <v>249</v>
      </c>
      <c r="L13" s="34" t="s">
        <v>250</v>
      </c>
      <c r="M13" s="42" t="s">
        <v>249</v>
      </c>
      <c r="N13" s="34" t="s">
        <v>250</v>
      </c>
      <c r="O13" s="34" t="s">
        <v>250</v>
      </c>
      <c r="P13" s="34" t="s">
        <v>250</v>
      </c>
      <c r="Q13" s="34" t="s">
        <v>250</v>
      </c>
      <c r="R13" s="34" t="s">
        <v>250</v>
      </c>
      <c r="S13" s="34" t="s">
        <v>250</v>
      </c>
      <c r="T13" s="34">
        <v>0</v>
      </c>
      <c r="U13" s="34">
        <v>0</v>
      </c>
      <c r="V13" s="34">
        <v>0</v>
      </c>
      <c r="W13" s="35">
        <v>0</v>
      </c>
      <c r="X13" s="34">
        <v>0</v>
      </c>
      <c r="Y13" s="34">
        <v>0</v>
      </c>
    </row>
    <row r="14" spans="1:25" ht="15" customHeight="1" x14ac:dyDescent="0.2">
      <c r="A14" t="s">
        <v>251</v>
      </c>
      <c r="B14" t="s">
        <v>252</v>
      </c>
      <c r="C14" s="42" t="s">
        <v>253</v>
      </c>
      <c r="D14" s="42" t="s">
        <v>254</v>
      </c>
      <c r="E14" s="42" t="s">
        <v>29</v>
      </c>
      <c r="F14" s="42" t="s">
        <v>239</v>
      </c>
      <c r="G14" s="42" t="s">
        <v>254</v>
      </c>
      <c r="H14" t="s">
        <v>255</v>
      </c>
      <c r="I14" s="42" t="s">
        <v>31</v>
      </c>
      <c r="J14" s="42" t="s">
        <v>249</v>
      </c>
      <c r="K14" s="42" t="s">
        <v>249</v>
      </c>
      <c r="L14" s="34" t="s">
        <v>250</v>
      </c>
      <c r="M14" s="42" t="s">
        <v>249</v>
      </c>
      <c r="N14" s="34" t="s">
        <v>250</v>
      </c>
      <c r="O14" s="34" t="s">
        <v>250</v>
      </c>
      <c r="P14" s="34" t="s">
        <v>250</v>
      </c>
      <c r="Q14" s="34" t="s">
        <v>250</v>
      </c>
      <c r="R14" s="34" t="s">
        <v>250</v>
      </c>
      <c r="S14" s="34" t="s">
        <v>250</v>
      </c>
      <c r="T14" s="34">
        <v>0</v>
      </c>
      <c r="U14" s="34">
        <v>0</v>
      </c>
      <c r="V14" s="34">
        <v>0</v>
      </c>
      <c r="W14" s="35">
        <v>0</v>
      </c>
      <c r="X14" s="34">
        <v>0</v>
      </c>
      <c r="Y14" s="34">
        <v>0</v>
      </c>
    </row>
    <row r="15" spans="1:25" ht="15" customHeight="1" x14ac:dyDescent="0.2">
      <c r="A15" t="s">
        <v>33</v>
      </c>
      <c r="B15" t="s">
        <v>34</v>
      </c>
      <c r="C15" s="42" t="s">
        <v>35</v>
      </c>
      <c r="D15" s="42" t="s">
        <v>36</v>
      </c>
      <c r="E15" s="42" t="s">
        <v>29</v>
      </c>
      <c r="F15" s="42" t="s">
        <v>239</v>
      </c>
      <c r="G15" s="42" t="s">
        <v>36</v>
      </c>
      <c r="H15" t="s">
        <v>37</v>
      </c>
      <c r="I15" s="42" t="s">
        <v>31</v>
      </c>
      <c r="J15" s="42" t="s">
        <v>32</v>
      </c>
      <c r="K15" s="42" t="s">
        <v>32</v>
      </c>
      <c r="L15" s="34">
        <v>116600</v>
      </c>
      <c r="M15" s="42" t="s">
        <v>32</v>
      </c>
      <c r="N15" s="34">
        <v>0</v>
      </c>
      <c r="O15" s="34">
        <v>39250</v>
      </c>
      <c r="P15" s="34">
        <v>52288</v>
      </c>
      <c r="Q15" s="34">
        <v>25062</v>
      </c>
      <c r="R15" s="34">
        <v>0</v>
      </c>
      <c r="S15" s="34">
        <v>0</v>
      </c>
      <c r="T15" s="34">
        <v>0</v>
      </c>
      <c r="U15" s="34">
        <v>0</v>
      </c>
      <c r="V15" s="34">
        <v>0</v>
      </c>
      <c r="W15" s="35">
        <v>0</v>
      </c>
      <c r="X15" s="34">
        <v>116600</v>
      </c>
      <c r="Y15" s="34">
        <v>0</v>
      </c>
    </row>
    <row r="16" spans="1:25" ht="15" customHeight="1" x14ac:dyDescent="0.2">
      <c r="A16" t="s">
        <v>256</v>
      </c>
      <c r="B16" t="s">
        <v>257</v>
      </c>
      <c r="C16" s="42" t="s">
        <v>258</v>
      </c>
      <c r="D16" s="42" t="s">
        <v>259</v>
      </c>
      <c r="E16" s="42" t="s">
        <v>29</v>
      </c>
      <c r="F16" s="42" t="s">
        <v>239</v>
      </c>
      <c r="G16" s="42" t="s">
        <v>259</v>
      </c>
      <c r="H16" t="s">
        <v>260</v>
      </c>
      <c r="I16" s="42" t="s">
        <v>31</v>
      </c>
      <c r="J16" s="42" t="s">
        <v>249</v>
      </c>
      <c r="K16" s="42" t="s">
        <v>249</v>
      </c>
      <c r="L16" s="34" t="s">
        <v>250</v>
      </c>
      <c r="M16" s="42" t="s">
        <v>249</v>
      </c>
      <c r="N16" s="34" t="s">
        <v>250</v>
      </c>
      <c r="O16" s="34" t="s">
        <v>250</v>
      </c>
      <c r="P16" s="34" t="s">
        <v>250</v>
      </c>
      <c r="Q16" s="34" t="s">
        <v>250</v>
      </c>
      <c r="R16" s="34" t="s">
        <v>250</v>
      </c>
      <c r="S16" s="34" t="s">
        <v>250</v>
      </c>
      <c r="T16" s="34">
        <v>0</v>
      </c>
      <c r="U16" s="34">
        <v>0</v>
      </c>
      <c r="V16" s="34">
        <v>0</v>
      </c>
      <c r="W16" s="35">
        <v>0</v>
      </c>
      <c r="X16" s="34">
        <v>0</v>
      </c>
      <c r="Y16" s="34">
        <v>0</v>
      </c>
    </row>
    <row r="17" spans="1:25" ht="15" customHeight="1" x14ac:dyDescent="0.2">
      <c r="A17" t="s">
        <v>261</v>
      </c>
      <c r="B17" t="s">
        <v>262</v>
      </c>
      <c r="C17" s="42" t="s">
        <v>263</v>
      </c>
      <c r="D17" s="42" t="s">
        <v>264</v>
      </c>
      <c r="E17" s="42" t="s">
        <v>29</v>
      </c>
      <c r="F17" s="42" t="s">
        <v>239</v>
      </c>
      <c r="G17" s="42" t="s">
        <v>264</v>
      </c>
      <c r="H17" t="s">
        <v>265</v>
      </c>
      <c r="I17" s="42" t="s">
        <v>31</v>
      </c>
      <c r="J17" s="42" t="s">
        <v>249</v>
      </c>
      <c r="K17" s="42" t="s">
        <v>249</v>
      </c>
      <c r="L17" s="34" t="s">
        <v>250</v>
      </c>
      <c r="M17" s="42" t="s">
        <v>249</v>
      </c>
      <c r="N17" s="34" t="s">
        <v>250</v>
      </c>
      <c r="O17" s="34" t="s">
        <v>250</v>
      </c>
      <c r="P17" s="34" t="s">
        <v>250</v>
      </c>
      <c r="Q17" s="34" t="s">
        <v>250</v>
      </c>
      <c r="R17" s="34" t="s">
        <v>250</v>
      </c>
      <c r="S17" s="34" t="s">
        <v>250</v>
      </c>
      <c r="T17" s="34">
        <v>0</v>
      </c>
      <c r="U17" s="34">
        <v>0</v>
      </c>
      <c r="V17" s="34">
        <v>0</v>
      </c>
      <c r="W17" s="35">
        <v>0</v>
      </c>
      <c r="X17" s="34">
        <v>0</v>
      </c>
      <c r="Y17" s="34">
        <v>0</v>
      </c>
    </row>
    <row r="18" spans="1:25" ht="15" customHeight="1" x14ac:dyDescent="0.2">
      <c r="A18" t="s">
        <v>38</v>
      </c>
      <c r="B18" t="s">
        <v>39</v>
      </c>
      <c r="C18" s="42" t="s">
        <v>40</v>
      </c>
      <c r="D18" s="42" t="s">
        <v>41</v>
      </c>
      <c r="E18" s="42" t="s">
        <v>29</v>
      </c>
      <c r="F18" s="42" t="s">
        <v>239</v>
      </c>
      <c r="G18" s="42" t="s">
        <v>41</v>
      </c>
      <c r="H18" t="s">
        <v>42</v>
      </c>
      <c r="I18" s="42" t="s">
        <v>31</v>
      </c>
      <c r="J18" s="42" t="s">
        <v>32</v>
      </c>
      <c r="K18" s="42" t="s">
        <v>32</v>
      </c>
      <c r="L18" s="34">
        <v>429579</v>
      </c>
      <c r="M18" s="42" t="s">
        <v>249</v>
      </c>
      <c r="N18" s="34">
        <v>0</v>
      </c>
      <c r="O18" s="34">
        <v>180137</v>
      </c>
      <c r="P18" s="34">
        <v>231478</v>
      </c>
      <c r="Q18" s="34">
        <v>17964</v>
      </c>
      <c r="R18" s="34">
        <v>0</v>
      </c>
      <c r="S18" s="34">
        <v>0</v>
      </c>
      <c r="T18" s="34">
        <v>0</v>
      </c>
      <c r="U18" s="34">
        <v>0</v>
      </c>
      <c r="V18" s="34">
        <v>0</v>
      </c>
      <c r="W18" s="35">
        <v>0</v>
      </c>
      <c r="X18" s="34">
        <v>429579</v>
      </c>
      <c r="Y18" s="34">
        <v>0</v>
      </c>
    </row>
    <row r="19" spans="1:25" ht="15" customHeight="1" x14ac:dyDescent="0.2">
      <c r="A19" t="s">
        <v>43</v>
      </c>
      <c r="B19" t="s">
        <v>44</v>
      </c>
      <c r="C19" s="42" t="s">
        <v>45</v>
      </c>
      <c r="D19" s="42" t="s">
        <v>46</v>
      </c>
      <c r="E19" s="42" t="s">
        <v>29</v>
      </c>
      <c r="F19" s="42" t="s">
        <v>239</v>
      </c>
      <c r="G19" s="42" t="s">
        <v>46</v>
      </c>
      <c r="H19" t="s">
        <v>47</v>
      </c>
      <c r="I19" s="42" t="s">
        <v>31</v>
      </c>
      <c r="J19" s="42" t="s">
        <v>32</v>
      </c>
      <c r="K19" s="42" t="s">
        <v>32</v>
      </c>
      <c r="L19" s="34">
        <v>61368</v>
      </c>
      <c r="M19" s="42" t="s">
        <v>249</v>
      </c>
      <c r="N19" s="34">
        <v>0</v>
      </c>
      <c r="O19" s="34">
        <v>232</v>
      </c>
      <c r="P19" s="34">
        <v>39306</v>
      </c>
      <c r="Q19" s="34">
        <v>21830</v>
      </c>
      <c r="R19" s="34">
        <v>0</v>
      </c>
      <c r="S19" s="34">
        <v>0</v>
      </c>
      <c r="T19" s="34">
        <v>0</v>
      </c>
      <c r="U19" s="34">
        <v>0</v>
      </c>
      <c r="V19" s="34">
        <v>0</v>
      </c>
      <c r="W19" s="35">
        <v>0</v>
      </c>
      <c r="X19" s="34">
        <v>61368</v>
      </c>
      <c r="Y19" s="34">
        <v>0</v>
      </c>
    </row>
    <row r="20" spans="1:25" ht="15" customHeight="1" x14ac:dyDescent="0.2">
      <c r="A20" t="s">
        <v>48</v>
      </c>
      <c r="B20" t="s">
        <v>49</v>
      </c>
      <c r="C20" s="42" t="s">
        <v>50</v>
      </c>
      <c r="D20" s="42" t="s">
        <v>51</v>
      </c>
      <c r="E20" s="42" t="s">
        <v>29</v>
      </c>
      <c r="F20" s="42" t="s">
        <v>239</v>
      </c>
      <c r="G20" s="42" t="s">
        <v>51</v>
      </c>
      <c r="H20" t="s">
        <v>52</v>
      </c>
      <c r="I20" s="42" t="s">
        <v>31</v>
      </c>
      <c r="J20" s="42" t="s">
        <v>32</v>
      </c>
      <c r="K20" s="42" t="s">
        <v>32</v>
      </c>
      <c r="L20" s="34">
        <v>55231</v>
      </c>
      <c r="M20" s="42" t="s">
        <v>249</v>
      </c>
      <c r="N20" s="34">
        <v>0</v>
      </c>
      <c r="O20" s="34">
        <v>44134</v>
      </c>
      <c r="P20" s="34">
        <v>0</v>
      </c>
      <c r="Q20" s="34">
        <v>0</v>
      </c>
      <c r="R20" s="34">
        <v>0</v>
      </c>
      <c r="S20" s="34">
        <v>11097</v>
      </c>
      <c r="T20" s="34">
        <v>0</v>
      </c>
      <c r="U20" s="34">
        <v>0</v>
      </c>
      <c r="V20" s="34">
        <v>0</v>
      </c>
      <c r="W20" s="35">
        <v>0</v>
      </c>
      <c r="X20" s="34">
        <v>55231</v>
      </c>
      <c r="Y20" s="34">
        <v>0</v>
      </c>
    </row>
    <row r="21" spans="1:25" ht="15" customHeight="1" x14ac:dyDescent="0.2">
      <c r="A21" t="s">
        <v>53</v>
      </c>
      <c r="B21" t="s">
        <v>54</v>
      </c>
      <c r="C21" s="42" t="s">
        <v>55</v>
      </c>
      <c r="D21" s="42" t="s">
        <v>56</v>
      </c>
      <c r="E21" s="42" t="s">
        <v>29</v>
      </c>
      <c r="F21" s="42" t="s">
        <v>239</v>
      </c>
      <c r="G21" s="42" t="s">
        <v>56</v>
      </c>
      <c r="H21" t="s">
        <v>57</v>
      </c>
      <c r="I21" s="42" t="s">
        <v>31</v>
      </c>
      <c r="J21" s="42" t="s">
        <v>32</v>
      </c>
      <c r="K21" s="42" t="s">
        <v>32</v>
      </c>
      <c r="L21" s="34">
        <v>699598</v>
      </c>
      <c r="M21" s="42" t="s">
        <v>32</v>
      </c>
      <c r="N21" s="34">
        <v>0</v>
      </c>
      <c r="O21" s="34">
        <v>143900</v>
      </c>
      <c r="P21" s="34">
        <v>463665</v>
      </c>
      <c r="Q21" s="34">
        <v>92033</v>
      </c>
      <c r="R21" s="34">
        <v>0</v>
      </c>
      <c r="S21" s="34">
        <v>0</v>
      </c>
      <c r="T21" s="34">
        <v>0</v>
      </c>
      <c r="U21" s="34">
        <v>0</v>
      </c>
      <c r="V21" s="34">
        <v>0</v>
      </c>
      <c r="W21" s="35">
        <v>0</v>
      </c>
      <c r="X21" s="34">
        <v>699598</v>
      </c>
      <c r="Y21" s="34">
        <v>0</v>
      </c>
    </row>
    <row r="22" spans="1:25" ht="15" customHeight="1" x14ac:dyDescent="0.2">
      <c r="A22" t="s">
        <v>266</v>
      </c>
      <c r="B22" t="s">
        <v>267</v>
      </c>
      <c r="C22" s="42" t="s">
        <v>268</v>
      </c>
      <c r="D22" s="42" t="s">
        <v>269</v>
      </c>
      <c r="E22" s="42" t="s">
        <v>29</v>
      </c>
      <c r="F22" s="42" t="s">
        <v>239</v>
      </c>
      <c r="G22" s="42" t="s">
        <v>269</v>
      </c>
      <c r="H22" t="s">
        <v>270</v>
      </c>
      <c r="I22" s="42" t="s">
        <v>31</v>
      </c>
      <c r="J22" s="42" t="s">
        <v>249</v>
      </c>
      <c r="K22" s="42" t="s">
        <v>249</v>
      </c>
      <c r="L22" s="34" t="s">
        <v>250</v>
      </c>
      <c r="M22" s="42" t="s">
        <v>249</v>
      </c>
      <c r="N22" s="34" t="s">
        <v>250</v>
      </c>
      <c r="O22" s="34" t="s">
        <v>250</v>
      </c>
      <c r="P22" s="34" t="s">
        <v>250</v>
      </c>
      <c r="Q22" s="34" t="s">
        <v>250</v>
      </c>
      <c r="R22" s="34" t="s">
        <v>250</v>
      </c>
      <c r="S22" s="34" t="s">
        <v>250</v>
      </c>
      <c r="T22" s="34">
        <v>0</v>
      </c>
      <c r="U22" s="34">
        <v>0</v>
      </c>
      <c r="V22" s="34">
        <v>0</v>
      </c>
      <c r="W22" s="35">
        <v>0</v>
      </c>
      <c r="X22" s="34">
        <v>0</v>
      </c>
      <c r="Y22" s="34">
        <v>0</v>
      </c>
    </row>
    <row r="23" spans="1:25" ht="15" customHeight="1" x14ac:dyDescent="0.2">
      <c r="A23" t="s">
        <v>58</v>
      </c>
      <c r="B23" t="s">
        <v>59</v>
      </c>
      <c r="C23" s="42" t="s">
        <v>60</v>
      </c>
      <c r="D23" s="42" t="s">
        <v>61</v>
      </c>
      <c r="E23" s="42" t="s">
        <v>29</v>
      </c>
      <c r="F23" s="42" t="s">
        <v>239</v>
      </c>
      <c r="G23" s="42" t="s">
        <v>61</v>
      </c>
      <c r="H23" t="s">
        <v>62</v>
      </c>
      <c r="I23" s="42" t="s">
        <v>31</v>
      </c>
      <c r="J23" s="42" t="s">
        <v>32</v>
      </c>
      <c r="K23" s="42" t="s">
        <v>32</v>
      </c>
      <c r="L23" s="34">
        <v>42958</v>
      </c>
      <c r="M23" s="42" t="s">
        <v>32</v>
      </c>
      <c r="N23" s="34">
        <v>0</v>
      </c>
      <c r="O23" s="34">
        <v>32612</v>
      </c>
      <c r="P23" s="34">
        <v>8550</v>
      </c>
      <c r="Q23" s="34">
        <v>1796</v>
      </c>
      <c r="R23" s="34">
        <v>0</v>
      </c>
      <c r="S23" s="34">
        <v>0</v>
      </c>
      <c r="T23" s="34">
        <v>0</v>
      </c>
      <c r="U23" s="34">
        <v>0</v>
      </c>
      <c r="V23" s="34">
        <v>0</v>
      </c>
      <c r="W23" s="35">
        <v>0</v>
      </c>
      <c r="X23" s="34">
        <v>42958</v>
      </c>
      <c r="Y23" s="34">
        <v>0</v>
      </c>
    </row>
    <row r="24" spans="1:25" ht="15" customHeight="1" x14ac:dyDescent="0.2">
      <c r="A24" t="s">
        <v>63</v>
      </c>
      <c r="B24" t="s">
        <v>64</v>
      </c>
      <c r="C24" s="42" t="s">
        <v>65</v>
      </c>
      <c r="D24" s="42" t="s">
        <v>66</v>
      </c>
      <c r="E24" s="42" t="s">
        <v>29</v>
      </c>
      <c r="F24" s="42" t="s">
        <v>239</v>
      </c>
      <c r="G24" s="42" t="s">
        <v>66</v>
      </c>
      <c r="H24" t="s">
        <v>67</v>
      </c>
      <c r="I24" s="42" t="s">
        <v>31</v>
      </c>
      <c r="J24" s="42" t="s">
        <v>32</v>
      </c>
      <c r="K24" s="42" t="s">
        <v>32</v>
      </c>
      <c r="L24" s="34">
        <v>128873</v>
      </c>
      <c r="M24" s="42" t="s">
        <v>249</v>
      </c>
      <c r="N24" s="34">
        <v>0</v>
      </c>
      <c r="O24" s="34">
        <v>33802</v>
      </c>
      <c r="P24" s="34">
        <v>38614</v>
      </c>
      <c r="Q24" s="34">
        <v>10801</v>
      </c>
      <c r="R24" s="34">
        <v>45656</v>
      </c>
      <c r="S24" s="34">
        <v>0</v>
      </c>
      <c r="T24" s="34">
        <v>0</v>
      </c>
      <c r="U24" s="34">
        <v>0</v>
      </c>
      <c r="V24" s="34">
        <v>0</v>
      </c>
      <c r="W24" s="35">
        <v>0</v>
      </c>
      <c r="X24" s="34">
        <v>128873</v>
      </c>
      <c r="Y24" s="34">
        <v>0</v>
      </c>
    </row>
    <row r="25" spans="1:25" ht="15" customHeight="1" x14ac:dyDescent="0.2">
      <c r="A25" t="s">
        <v>271</v>
      </c>
      <c r="B25" t="s">
        <v>272</v>
      </c>
      <c r="C25" s="42" t="s">
        <v>273</v>
      </c>
      <c r="D25" s="42" t="s">
        <v>274</v>
      </c>
      <c r="E25" s="42" t="s">
        <v>29</v>
      </c>
      <c r="F25" s="42" t="s">
        <v>239</v>
      </c>
      <c r="G25" s="42" t="s">
        <v>274</v>
      </c>
      <c r="H25" t="s">
        <v>275</v>
      </c>
      <c r="I25" s="42" t="s">
        <v>31</v>
      </c>
      <c r="J25" s="42" t="s">
        <v>249</v>
      </c>
      <c r="K25" s="42" t="s">
        <v>249</v>
      </c>
      <c r="L25" s="34" t="s">
        <v>250</v>
      </c>
      <c r="M25" s="42" t="s">
        <v>249</v>
      </c>
      <c r="N25" s="34" t="s">
        <v>250</v>
      </c>
      <c r="O25" s="34" t="s">
        <v>250</v>
      </c>
      <c r="P25" s="34" t="s">
        <v>250</v>
      </c>
      <c r="Q25" s="34" t="s">
        <v>250</v>
      </c>
      <c r="R25" s="34" t="s">
        <v>250</v>
      </c>
      <c r="S25" s="34" t="s">
        <v>250</v>
      </c>
      <c r="T25" s="34">
        <v>0</v>
      </c>
      <c r="U25" s="34">
        <v>0</v>
      </c>
      <c r="V25" s="34">
        <v>0</v>
      </c>
      <c r="W25" s="35">
        <v>0</v>
      </c>
      <c r="X25" s="34">
        <v>0</v>
      </c>
      <c r="Y25" s="34">
        <v>0</v>
      </c>
    </row>
    <row r="26" spans="1:25" x14ac:dyDescent="0.2">
      <c r="A26" t="s">
        <v>68</v>
      </c>
      <c r="B26" t="s">
        <v>69</v>
      </c>
      <c r="C26" s="42" t="s">
        <v>70</v>
      </c>
      <c r="D26" s="42" t="s">
        <v>71</v>
      </c>
      <c r="E26" s="42" t="s">
        <v>29</v>
      </c>
      <c r="F26" s="42" t="s">
        <v>239</v>
      </c>
      <c r="G26" s="42" t="s">
        <v>71</v>
      </c>
      <c r="H26" t="s">
        <v>72</v>
      </c>
      <c r="I26" s="42" t="s">
        <v>31</v>
      </c>
      <c r="J26" s="42" t="s">
        <v>32</v>
      </c>
      <c r="K26" s="42" t="s">
        <v>32</v>
      </c>
      <c r="L26" s="34">
        <v>1086218</v>
      </c>
      <c r="M26" s="42" t="s">
        <v>249</v>
      </c>
      <c r="N26" s="34">
        <v>0</v>
      </c>
      <c r="O26" s="34">
        <v>268039</v>
      </c>
      <c r="P26" s="34">
        <v>758825</v>
      </c>
      <c r="Q26" s="34">
        <v>59354</v>
      </c>
      <c r="R26" s="34">
        <v>0</v>
      </c>
      <c r="S26" s="34">
        <v>0</v>
      </c>
      <c r="T26" s="34">
        <v>0</v>
      </c>
      <c r="U26" s="34">
        <v>0</v>
      </c>
      <c r="V26" s="34">
        <v>0</v>
      </c>
      <c r="W26" s="35">
        <v>0</v>
      </c>
      <c r="X26" s="34">
        <v>1086218</v>
      </c>
      <c r="Y26" s="34">
        <v>0</v>
      </c>
    </row>
    <row r="27" spans="1:25" ht="15" customHeight="1" x14ac:dyDescent="0.2">
      <c r="A27" t="s">
        <v>73</v>
      </c>
      <c r="B27" t="s">
        <v>74</v>
      </c>
      <c r="C27" s="42" t="s">
        <v>75</v>
      </c>
      <c r="D27" s="42" t="s">
        <v>76</v>
      </c>
      <c r="E27" s="42" t="s">
        <v>29</v>
      </c>
      <c r="F27" s="42" t="s">
        <v>239</v>
      </c>
      <c r="G27" s="42" t="s">
        <v>76</v>
      </c>
      <c r="H27" t="s">
        <v>77</v>
      </c>
      <c r="I27" s="42" t="s">
        <v>31</v>
      </c>
      <c r="J27" s="42" t="s">
        <v>32</v>
      </c>
      <c r="K27" s="42" t="s">
        <v>32</v>
      </c>
      <c r="L27" s="34">
        <v>257747</v>
      </c>
      <c r="M27" s="42" t="s">
        <v>32</v>
      </c>
      <c r="N27" s="34">
        <v>0</v>
      </c>
      <c r="O27" s="34">
        <v>58705</v>
      </c>
      <c r="P27" s="34">
        <v>116912</v>
      </c>
      <c r="Q27" s="34">
        <v>82130</v>
      </c>
      <c r="R27" s="34">
        <v>0</v>
      </c>
      <c r="S27" s="34">
        <v>0</v>
      </c>
      <c r="T27" s="34">
        <v>0</v>
      </c>
      <c r="U27" s="34">
        <v>0</v>
      </c>
      <c r="V27" s="34">
        <v>0</v>
      </c>
      <c r="W27" s="35">
        <v>0</v>
      </c>
      <c r="X27" s="34">
        <v>257747</v>
      </c>
      <c r="Y27" s="34">
        <v>0</v>
      </c>
    </row>
    <row r="28" spans="1:25" ht="15" customHeight="1" x14ac:dyDescent="0.2">
      <c r="A28" t="s">
        <v>276</v>
      </c>
      <c r="B28" t="s">
        <v>277</v>
      </c>
      <c r="C28" s="42" t="s">
        <v>278</v>
      </c>
      <c r="D28" s="42" t="s">
        <v>279</v>
      </c>
      <c r="E28" s="42" t="s">
        <v>29</v>
      </c>
      <c r="F28" s="42" t="s">
        <v>239</v>
      </c>
      <c r="G28" s="42" t="s">
        <v>279</v>
      </c>
      <c r="H28" t="s">
        <v>280</v>
      </c>
      <c r="I28" s="42" t="s">
        <v>31</v>
      </c>
      <c r="J28" s="42" t="s">
        <v>249</v>
      </c>
      <c r="K28" s="42" t="s">
        <v>249</v>
      </c>
      <c r="L28" s="34" t="s">
        <v>250</v>
      </c>
      <c r="M28" s="42" t="s">
        <v>249</v>
      </c>
      <c r="N28" s="34" t="s">
        <v>250</v>
      </c>
      <c r="O28" s="34" t="s">
        <v>250</v>
      </c>
      <c r="P28" s="34" t="s">
        <v>250</v>
      </c>
      <c r="Q28" s="34" t="s">
        <v>250</v>
      </c>
      <c r="R28" s="34" t="s">
        <v>250</v>
      </c>
      <c r="S28" s="34" t="s">
        <v>250</v>
      </c>
      <c r="T28" s="34">
        <v>0</v>
      </c>
      <c r="U28" s="34">
        <v>0</v>
      </c>
      <c r="V28" s="34">
        <v>0</v>
      </c>
      <c r="W28" s="35">
        <v>0</v>
      </c>
      <c r="X28" s="34">
        <v>0</v>
      </c>
      <c r="Y28" s="34">
        <v>0</v>
      </c>
    </row>
    <row r="29" spans="1:25" ht="15" customHeight="1" x14ac:dyDescent="0.2">
      <c r="A29" t="s">
        <v>281</v>
      </c>
      <c r="B29" t="s">
        <v>282</v>
      </c>
      <c r="C29" s="42" t="s">
        <v>283</v>
      </c>
      <c r="D29" s="42" t="s">
        <v>284</v>
      </c>
      <c r="E29" s="42" t="s">
        <v>29</v>
      </c>
      <c r="F29" s="42" t="s">
        <v>239</v>
      </c>
      <c r="G29" s="42" t="s">
        <v>284</v>
      </c>
      <c r="H29" t="s">
        <v>285</v>
      </c>
      <c r="I29" s="42" t="s">
        <v>31</v>
      </c>
      <c r="J29" s="42" t="s">
        <v>249</v>
      </c>
      <c r="K29" s="42" t="s">
        <v>249</v>
      </c>
      <c r="L29" s="34" t="s">
        <v>250</v>
      </c>
      <c r="M29" s="42" t="s">
        <v>249</v>
      </c>
      <c r="N29" s="34" t="s">
        <v>250</v>
      </c>
      <c r="O29" s="34" t="s">
        <v>250</v>
      </c>
      <c r="P29" s="34" t="s">
        <v>250</v>
      </c>
      <c r="Q29" s="34" t="s">
        <v>250</v>
      </c>
      <c r="R29" s="34" t="s">
        <v>250</v>
      </c>
      <c r="S29" s="34" t="s">
        <v>250</v>
      </c>
      <c r="T29" s="34">
        <v>0</v>
      </c>
      <c r="U29" s="34">
        <v>0</v>
      </c>
      <c r="V29" s="34">
        <v>0</v>
      </c>
      <c r="W29" s="35">
        <v>0</v>
      </c>
      <c r="X29" s="34">
        <v>0</v>
      </c>
      <c r="Y29" s="34">
        <v>0</v>
      </c>
    </row>
    <row r="30" spans="1:25" ht="15" customHeight="1" x14ac:dyDescent="0.2">
      <c r="A30" t="s">
        <v>78</v>
      </c>
      <c r="B30" t="s">
        <v>79</v>
      </c>
      <c r="C30" s="42" t="s">
        <v>80</v>
      </c>
      <c r="D30" s="42" t="s">
        <v>81</v>
      </c>
      <c r="E30" s="42" t="s">
        <v>29</v>
      </c>
      <c r="F30" s="42" t="s">
        <v>239</v>
      </c>
      <c r="G30" s="42" t="s">
        <v>81</v>
      </c>
      <c r="H30" t="s">
        <v>82</v>
      </c>
      <c r="I30" s="42" t="s">
        <v>31</v>
      </c>
      <c r="J30" s="42" t="s">
        <v>32</v>
      </c>
      <c r="K30" s="42" t="s">
        <v>32</v>
      </c>
      <c r="L30" s="34">
        <v>3485716</v>
      </c>
      <c r="M30" s="42" t="s">
        <v>32</v>
      </c>
      <c r="N30" s="34">
        <v>0</v>
      </c>
      <c r="O30" s="34">
        <v>392559</v>
      </c>
      <c r="P30" s="34">
        <v>1533102</v>
      </c>
      <c r="Q30" s="34">
        <v>687909</v>
      </c>
      <c r="R30" s="34">
        <v>0</v>
      </c>
      <c r="S30" s="34">
        <v>0</v>
      </c>
      <c r="T30" s="34">
        <v>700205</v>
      </c>
      <c r="U30" s="34">
        <v>171941</v>
      </c>
      <c r="V30" s="34">
        <v>0</v>
      </c>
      <c r="W30" s="35">
        <v>0</v>
      </c>
      <c r="X30" s="34">
        <v>3485716</v>
      </c>
      <c r="Y30" s="34">
        <v>0</v>
      </c>
    </row>
    <row r="31" spans="1:25" ht="15" customHeight="1" x14ac:dyDescent="0.2">
      <c r="A31" t="s">
        <v>83</v>
      </c>
      <c r="B31" t="s">
        <v>84</v>
      </c>
      <c r="C31" s="42" t="s">
        <v>85</v>
      </c>
      <c r="D31" s="42" t="s">
        <v>86</v>
      </c>
      <c r="E31" s="42" t="s">
        <v>29</v>
      </c>
      <c r="F31" s="42" t="s">
        <v>239</v>
      </c>
      <c r="G31" s="42" t="s">
        <v>86</v>
      </c>
      <c r="H31" t="s">
        <v>87</v>
      </c>
      <c r="I31" s="42" t="s">
        <v>31</v>
      </c>
      <c r="J31" s="42" t="s">
        <v>32</v>
      </c>
      <c r="K31" s="42" t="s">
        <v>32</v>
      </c>
      <c r="L31" s="34">
        <v>190242</v>
      </c>
      <c r="M31" s="42" t="s">
        <v>32</v>
      </c>
      <c r="N31" s="34">
        <v>0</v>
      </c>
      <c r="O31" s="34">
        <v>74421</v>
      </c>
      <c r="P31" s="34">
        <v>106114</v>
      </c>
      <c r="Q31" s="34">
        <v>0</v>
      </c>
      <c r="R31" s="34">
        <v>9707</v>
      </c>
      <c r="S31" s="34">
        <v>0</v>
      </c>
      <c r="T31" s="34">
        <v>0</v>
      </c>
      <c r="U31" s="34">
        <v>0</v>
      </c>
      <c r="V31" s="34">
        <v>0</v>
      </c>
      <c r="W31" s="35">
        <v>0</v>
      </c>
      <c r="X31" s="34">
        <v>190242</v>
      </c>
      <c r="Y31" s="34">
        <v>0</v>
      </c>
    </row>
    <row r="32" spans="1:25" ht="15" customHeight="1" x14ac:dyDescent="0.2">
      <c r="A32" t="s">
        <v>88</v>
      </c>
      <c r="B32" t="s">
        <v>89</v>
      </c>
      <c r="C32" s="42" t="s">
        <v>90</v>
      </c>
      <c r="D32" s="42" t="s">
        <v>91</v>
      </c>
      <c r="E32" s="42" t="s">
        <v>29</v>
      </c>
      <c r="F32" s="42" t="s">
        <v>239</v>
      </c>
      <c r="G32" s="42" t="s">
        <v>91</v>
      </c>
      <c r="H32" t="s">
        <v>92</v>
      </c>
      <c r="I32" s="42" t="s">
        <v>31</v>
      </c>
      <c r="J32" s="42" t="s">
        <v>32</v>
      </c>
      <c r="K32" s="42" t="s">
        <v>32</v>
      </c>
      <c r="L32" s="34">
        <v>110463</v>
      </c>
      <c r="M32" s="42" t="s">
        <v>249</v>
      </c>
      <c r="N32" s="34">
        <v>0</v>
      </c>
      <c r="O32" s="34">
        <v>43226</v>
      </c>
      <c r="P32" s="34">
        <v>62618</v>
      </c>
      <c r="Q32" s="34">
        <v>4619</v>
      </c>
      <c r="R32" s="34">
        <v>0</v>
      </c>
      <c r="S32" s="34">
        <v>0</v>
      </c>
      <c r="T32" s="34">
        <v>0</v>
      </c>
      <c r="U32" s="34">
        <v>0</v>
      </c>
      <c r="V32" s="34">
        <v>0</v>
      </c>
      <c r="W32" s="35">
        <v>0</v>
      </c>
      <c r="X32" s="34">
        <v>110463</v>
      </c>
      <c r="Y32" s="34">
        <v>0</v>
      </c>
    </row>
    <row r="33" spans="1:25" ht="15" customHeight="1" x14ac:dyDescent="0.2">
      <c r="A33" t="s">
        <v>286</v>
      </c>
      <c r="B33" t="s">
        <v>287</v>
      </c>
      <c r="C33" s="42" t="s">
        <v>288</v>
      </c>
      <c r="D33" s="42" t="s">
        <v>289</v>
      </c>
      <c r="E33" s="42" t="s">
        <v>29</v>
      </c>
      <c r="F33" s="42" t="s">
        <v>239</v>
      </c>
      <c r="G33" s="42" t="s">
        <v>289</v>
      </c>
      <c r="H33" t="s">
        <v>290</v>
      </c>
      <c r="I33" s="42" t="s">
        <v>31</v>
      </c>
      <c r="J33" s="42" t="s">
        <v>249</v>
      </c>
      <c r="K33" s="42" t="s">
        <v>249</v>
      </c>
      <c r="L33" s="34" t="s">
        <v>250</v>
      </c>
      <c r="M33" s="42" t="s">
        <v>249</v>
      </c>
      <c r="N33" s="34" t="s">
        <v>250</v>
      </c>
      <c r="O33" s="34" t="s">
        <v>250</v>
      </c>
      <c r="P33" s="34" t="s">
        <v>250</v>
      </c>
      <c r="Q33" s="34" t="s">
        <v>250</v>
      </c>
      <c r="R33" s="34" t="s">
        <v>250</v>
      </c>
      <c r="S33" s="34" t="s">
        <v>250</v>
      </c>
      <c r="T33" s="34">
        <v>0</v>
      </c>
      <c r="U33" s="34">
        <v>0</v>
      </c>
      <c r="V33" s="34">
        <v>0</v>
      </c>
      <c r="W33" s="35">
        <v>0</v>
      </c>
      <c r="X33" s="34">
        <v>0</v>
      </c>
      <c r="Y33" s="34">
        <v>0</v>
      </c>
    </row>
    <row r="34" spans="1:25" ht="15" customHeight="1" x14ac:dyDescent="0.2">
      <c r="A34" t="s">
        <v>93</v>
      </c>
      <c r="B34" t="s">
        <v>94</v>
      </c>
      <c r="C34" s="42" t="s">
        <v>95</v>
      </c>
      <c r="D34" s="42" t="s">
        <v>96</v>
      </c>
      <c r="E34" s="42" t="s">
        <v>29</v>
      </c>
      <c r="F34" s="42" t="s">
        <v>239</v>
      </c>
      <c r="G34" s="42" t="s">
        <v>96</v>
      </c>
      <c r="H34" t="s">
        <v>97</v>
      </c>
      <c r="I34" s="42" t="s">
        <v>31</v>
      </c>
      <c r="J34" s="42" t="s">
        <v>32</v>
      </c>
      <c r="K34" s="42" t="s">
        <v>32</v>
      </c>
      <c r="L34" s="34">
        <v>42958</v>
      </c>
      <c r="M34" s="42" t="s">
        <v>249</v>
      </c>
      <c r="N34" s="34">
        <v>0</v>
      </c>
      <c r="O34" s="34">
        <v>23070</v>
      </c>
      <c r="P34" s="34">
        <v>18092</v>
      </c>
      <c r="Q34" s="34">
        <v>1796</v>
      </c>
      <c r="R34" s="34">
        <v>0</v>
      </c>
      <c r="S34" s="34">
        <v>0</v>
      </c>
      <c r="T34" s="34">
        <v>0</v>
      </c>
      <c r="U34" s="34">
        <v>0</v>
      </c>
      <c r="V34" s="34">
        <v>0</v>
      </c>
      <c r="W34" s="35">
        <v>0</v>
      </c>
      <c r="X34" s="34">
        <v>42958</v>
      </c>
      <c r="Y34" s="34">
        <v>0</v>
      </c>
    </row>
    <row r="35" spans="1:25" ht="15" customHeight="1" x14ac:dyDescent="0.2">
      <c r="A35" t="s">
        <v>98</v>
      </c>
      <c r="B35" t="s">
        <v>99</v>
      </c>
      <c r="C35" s="42" t="s">
        <v>100</v>
      </c>
      <c r="D35" s="42" t="s">
        <v>101</v>
      </c>
      <c r="E35" s="42" t="s">
        <v>29</v>
      </c>
      <c r="F35" s="42" t="s">
        <v>239</v>
      </c>
      <c r="G35" s="42" t="s">
        <v>101</v>
      </c>
      <c r="H35" t="s">
        <v>102</v>
      </c>
      <c r="I35" s="42" t="s">
        <v>31</v>
      </c>
      <c r="J35" s="42" t="s">
        <v>32</v>
      </c>
      <c r="K35" s="42" t="s">
        <v>32</v>
      </c>
      <c r="L35" s="34">
        <v>233199</v>
      </c>
      <c r="M35" s="42" t="s">
        <v>32</v>
      </c>
      <c r="N35" s="34">
        <v>0</v>
      </c>
      <c r="O35" s="34">
        <v>0</v>
      </c>
      <c r="P35" s="34">
        <v>46927</v>
      </c>
      <c r="Q35" s="34">
        <v>126771</v>
      </c>
      <c r="R35" s="34">
        <v>0</v>
      </c>
      <c r="S35" s="34">
        <v>15797</v>
      </c>
      <c r="T35" s="34">
        <v>40259</v>
      </c>
      <c r="U35" s="34">
        <v>0</v>
      </c>
      <c r="V35" s="34">
        <v>3445</v>
      </c>
      <c r="W35" s="35">
        <v>0</v>
      </c>
      <c r="X35" s="34">
        <v>233199</v>
      </c>
      <c r="Y35" s="34">
        <v>0</v>
      </c>
    </row>
    <row r="36" spans="1:25" ht="15" customHeight="1" x14ac:dyDescent="0.2">
      <c r="A36" t="s">
        <v>291</v>
      </c>
      <c r="B36" t="s">
        <v>292</v>
      </c>
      <c r="C36" s="42" t="s">
        <v>293</v>
      </c>
      <c r="D36" s="42" t="s">
        <v>294</v>
      </c>
      <c r="E36" s="42" t="s">
        <v>29</v>
      </c>
      <c r="F36" s="42" t="s">
        <v>239</v>
      </c>
      <c r="G36" s="42" t="s">
        <v>294</v>
      </c>
      <c r="H36" t="s">
        <v>295</v>
      </c>
      <c r="I36" s="42" t="s">
        <v>31</v>
      </c>
      <c r="J36" s="42" t="s">
        <v>249</v>
      </c>
      <c r="K36" s="42" t="s">
        <v>249</v>
      </c>
      <c r="L36" s="34" t="s">
        <v>250</v>
      </c>
      <c r="M36" s="42" t="s">
        <v>249</v>
      </c>
      <c r="N36" s="34" t="s">
        <v>250</v>
      </c>
      <c r="O36" s="34" t="s">
        <v>250</v>
      </c>
      <c r="P36" s="34" t="s">
        <v>250</v>
      </c>
      <c r="Q36" s="34" t="s">
        <v>250</v>
      </c>
      <c r="R36" s="34" t="s">
        <v>250</v>
      </c>
      <c r="S36" s="34" t="s">
        <v>250</v>
      </c>
      <c r="T36" s="34">
        <v>0</v>
      </c>
      <c r="U36" s="34">
        <v>0</v>
      </c>
      <c r="V36" s="34">
        <v>0</v>
      </c>
      <c r="W36" s="35">
        <v>0</v>
      </c>
      <c r="X36" s="34">
        <v>0</v>
      </c>
      <c r="Y36" s="34">
        <v>0</v>
      </c>
    </row>
    <row r="37" spans="1:25" ht="15" customHeight="1" x14ac:dyDescent="0.2">
      <c r="A37" t="s">
        <v>296</v>
      </c>
      <c r="B37" t="s">
        <v>297</v>
      </c>
      <c r="C37" s="42" t="s">
        <v>298</v>
      </c>
      <c r="D37" s="42" t="s">
        <v>299</v>
      </c>
      <c r="E37" s="42" t="s">
        <v>29</v>
      </c>
      <c r="F37" s="42" t="s">
        <v>239</v>
      </c>
      <c r="G37" s="42" t="s">
        <v>299</v>
      </c>
      <c r="H37" t="s">
        <v>300</v>
      </c>
      <c r="I37" s="42" t="s">
        <v>31</v>
      </c>
      <c r="J37" s="42" t="s">
        <v>249</v>
      </c>
      <c r="K37" s="42" t="s">
        <v>249</v>
      </c>
      <c r="L37" s="34" t="s">
        <v>250</v>
      </c>
      <c r="M37" s="42" t="s">
        <v>249</v>
      </c>
      <c r="N37" s="34" t="s">
        <v>250</v>
      </c>
      <c r="O37" s="34" t="s">
        <v>250</v>
      </c>
      <c r="P37" s="34" t="s">
        <v>250</v>
      </c>
      <c r="Q37" s="34" t="s">
        <v>250</v>
      </c>
      <c r="R37" s="34" t="s">
        <v>250</v>
      </c>
      <c r="S37" s="34" t="s">
        <v>250</v>
      </c>
      <c r="T37" s="34">
        <v>0</v>
      </c>
      <c r="U37" s="34">
        <v>0</v>
      </c>
      <c r="V37" s="34">
        <v>0</v>
      </c>
      <c r="W37" s="35">
        <v>0</v>
      </c>
      <c r="X37" s="34">
        <v>0</v>
      </c>
      <c r="Y37" s="34">
        <v>0</v>
      </c>
    </row>
    <row r="38" spans="1:25" ht="15" customHeight="1" x14ac:dyDescent="0.2">
      <c r="A38" t="s">
        <v>103</v>
      </c>
      <c r="B38" t="s">
        <v>104</v>
      </c>
      <c r="C38" s="42" t="s">
        <v>105</v>
      </c>
      <c r="D38" s="42" t="s">
        <v>106</v>
      </c>
      <c r="E38" s="42" t="s">
        <v>29</v>
      </c>
      <c r="F38" s="42" t="s">
        <v>239</v>
      </c>
      <c r="G38" s="42" t="s">
        <v>106</v>
      </c>
      <c r="H38" t="s">
        <v>107</v>
      </c>
      <c r="I38" s="42" t="s">
        <v>31</v>
      </c>
      <c r="J38" s="42" t="s">
        <v>32</v>
      </c>
      <c r="K38" s="42" t="s">
        <v>32</v>
      </c>
      <c r="L38" s="34">
        <v>355936</v>
      </c>
      <c r="M38" s="42" t="s">
        <v>32</v>
      </c>
      <c r="N38" s="34">
        <v>0</v>
      </c>
      <c r="O38" s="34">
        <v>154683</v>
      </c>
      <c r="P38" s="34">
        <v>110995</v>
      </c>
      <c r="Q38" s="34">
        <v>88984</v>
      </c>
      <c r="R38" s="34">
        <v>1274</v>
      </c>
      <c r="S38" s="34">
        <v>0</v>
      </c>
      <c r="T38" s="34">
        <v>0</v>
      </c>
      <c r="U38" s="34">
        <v>0</v>
      </c>
      <c r="V38" s="34">
        <v>0</v>
      </c>
      <c r="W38" s="35">
        <v>0</v>
      </c>
      <c r="X38" s="34">
        <v>355936</v>
      </c>
      <c r="Y38" s="34">
        <v>0</v>
      </c>
    </row>
    <row r="39" spans="1:25" ht="15" customHeight="1" x14ac:dyDescent="0.2">
      <c r="A39" t="s">
        <v>108</v>
      </c>
      <c r="B39" t="s">
        <v>109</v>
      </c>
      <c r="C39" s="42" t="s">
        <v>110</v>
      </c>
      <c r="D39" s="42" t="s">
        <v>111</v>
      </c>
      <c r="E39" s="42" t="s">
        <v>29</v>
      </c>
      <c r="F39" s="42" t="s">
        <v>239</v>
      </c>
      <c r="G39" s="42" t="s">
        <v>111</v>
      </c>
      <c r="H39" t="s">
        <v>112</v>
      </c>
      <c r="I39" s="42" t="s">
        <v>31</v>
      </c>
      <c r="J39" s="42" t="s">
        <v>32</v>
      </c>
      <c r="K39" s="42" t="s">
        <v>32</v>
      </c>
      <c r="L39" s="34">
        <v>153421</v>
      </c>
      <c r="M39" s="42" t="s">
        <v>32</v>
      </c>
      <c r="N39" s="34">
        <v>0</v>
      </c>
      <c r="O39" s="34">
        <v>0</v>
      </c>
      <c r="P39" s="34">
        <v>0</v>
      </c>
      <c r="Q39" s="34">
        <v>69899</v>
      </c>
      <c r="R39" s="34">
        <v>533</v>
      </c>
      <c r="S39" s="34">
        <v>71444</v>
      </c>
      <c r="T39" s="34">
        <v>11545</v>
      </c>
      <c r="U39" s="34">
        <v>0</v>
      </c>
      <c r="V39" s="34">
        <v>0</v>
      </c>
      <c r="W39" s="35">
        <v>0</v>
      </c>
      <c r="X39" s="34">
        <v>153421</v>
      </c>
      <c r="Y39" s="34">
        <v>0</v>
      </c>
    </row>
    <row r="40" spans="1:25" ht="15" customHeight="1" x14ac:dyDescent="0.2">
      <c r="A40" t="s">
        <v>301</v>
      </c>
      <c r="B40" t="s">
        <v>302</v>
      </c>
      <c r="C40" s="42" t="s">
        <v>303</v>
      </c>
      <c r="D40" s="42" t="s">
        <v>304</v>
      </c>
      <c r="E40" s="42" t="s">
        <v>29</v>
      </c>
      <c r="F40" s="42" t="s">
        <v>239</v>
      </c>
      <c r="G40" s="42" t="s">
        <v>304</v>
      </c>
      <c r="H40" t="s">
        <v>305</v>
      </c>
      <c r="I40" s="42" t="s">
        <v>31</v>
      </c>
      <c r="J40" s="42" t="s">
        <v>249</v>
      </c>
      <c r="K40" s="42" t="s">
        <v>249</v>
      </c>
      <c r="L40" s="34" t="s">
        <v>250</v>
      </c>
      <c r="M40" s="42" t="s">
        <v>249</v>
      </c>
      <c r="N40" s="34" t="s">
        <v>250</v>
      </c>
      <c r="O40" s="34" t="s">
        <v>250</v>
      </c>
      <c r="P40" s="34" t="s">
        <v>250</v>
      </c>
      <c r="Q40" s="34" t="s">
        <v>250</v>
      </c>
      <c r="R40" s="34" t="s">
        <v>250</v>
      </c>
      <c r="S40" s="34" t="s">
        <v>250</v>
      </c>
      <c r="T40" s="34">
        <v>0</v>
      </c>
      <c r="U40" s="34">
        <v>0</v>
      </c>
      <c r="V40" s="34">
        <v>0</v>
      </c>
      <c r="W40" s="35">
        <v>0</v>
      </c>
      <c r="X40" s="34">
        <v>0</v>
      </c>
      <c r="Y40" s="34">
        <v>0</v>
      </c>
    </row>
    <row r="41" spans="1:25" ht="15" customHeight="1" x14ac:dyDescent="0.2">
      <c r="A41" t="s">
        <v>113</v>
      </c>
      <c r="B41" t="s">
        <v>114</v>
      </c>
      <c r="C41" s="42" t="s">
        <v>115</v>
      </c>
      <c r="D41" s="42" t="s">
        <v>116</v>
      </c>
      <c r="E41" s="42" t="s">
        <v>29</v>
      </c>
      <c r="F41" s="42" t="s">
        <v>239</v>
      </c>
      <c r="G41" s="42" t="s">
        <v>116</v>
      </c>
      <c r="H41" t="s">
        <v>117</v>
      </c>
      <c r="I41" s="42" t="s">
        <v>31</v>
      </c>
      <c r="J41" s="42" t="s">
        <v>32</v>
      </c>
      <c r="K41" s="42" t="s">
        <v>32</v>
      </c>
      <c r="L41" s="34">
        <v>1147586</v>
      </c>
      <c r="M41" s="42" t="s">
        <v>32</v>
      </c>
      <c r="N41" s="34">
        <v>0</v>
      </c>
      <c r="O41" s="34">
        <v>415898</v>
      </c>
      <c r="P41" s="34">
        <v>683703</v>
      </c>
      <c r="Q41" s="34">
        <v>0</v>
      </c>
      <c r="R41" s="34">
        <v>47985</v>
      </c>
      <c r="S41" s="34">
        <v>0</v>
      </c>
      <c r="T41" s="34">
        <v>0</v>
      </c>
      <c r="U41" s="34">
        <v>0</v>
      </c>
      <c r="V41" s="34">
        <v>0</v>
      </c>
      <c r="W41" s="35">
        <v>0</v>
      </c>
      <c r="X41" s="34">
        <v>1147586</v>
      </c>
      <c r="Y41" s="34">
        <v>0</v>
      </c>
    </row>
    <row r="42" spans="1:25" ht="15" customHeight="1" x14ac:dyDescent="0.2">
      <c r="A42" t="s">
        <v>118</v>
      </c>
      <c r="B42" t="s">
        <v>119</v>
      </c>
      <c r="C42" s="42" t="s">
        <v>120</v>
      </c>
      <c r="D42" s="42" t="s">
        <v>121</v>
      </c>
      <c r="E42" s="42" t="s">
        <v>29</v>
      </c>
      <c r="F42" s="42" t="s">
        <v>239</v>
      </c>
      <c r="G42" s="42" t="s">
        <v>121</v>
      </c>
      <c r="H42" t="s">
        <v>122</v>
      </c>
      <c r="I42" s="42" t="s">
        <v>31</v>
      </c>
      <c r="J42" s="42" t="s">
        <v>32</v>
      </c>
      <c r="K42" s="42" t="s">
        <v>32</v>
      </c>
      <c r="L42" s="34">
        <v>104326</v>
      </c>
      <c r="M42" s="42" t="s">
        <v>32</v>
      </c>
      <c r="N42" s="34">
        <v>0</v>
      </c>
      <c r="O42" s="34">
        <v>0</v>
      </c>
      <c r="P42" s="34">
        <v>15311</v>
      </c>
      <c r="Q42" s="34">
        <v>17019</v>
      </c>
      <c r="R42" s="34">
        <v>35510</v>
      </c>
      <c r="S42" s="34">
        <v>36486</v>
      </c>
      <c r="T42" s="34">
        <v>0</v>
      </c>
      <c r="U42" s="34">
        <v>0</v>
      </c>
      <c r="V42" s="34">
        <v>0</v>
      </c>
      <c r="W42" s="35">
        <v>0</v>
      </c>
      <c r="X42" s="34">
        <v>104326</v>
      </c>
      <c r="Y42" s="34">
        <v>0</v>
      </c>
    </row>
    <row r="43" spans="1:25" ht="15" customHeight="1" x14ac:dyDescent="0.2">
      <c r="A43" t="s">
        <v>306</v>
      </c>
      <c r="B43" t="s">
        <v>307</v>
      </c>
      <c r="C43" s="42" t="s">
        <v>308</v>
      </c>
      <c r="D43" s="42" t="s">
        <v>309</v>
      </c>
      <c r="E43" s="42" t="s">
        <v>29</v>
      </c>
      <c r="F43" s="42" t="s">
        <v>239</v>
      </c>
      <c r="G43" s="42" t="s">
        <v>309</v>
      </c>
      <c r="H43" t="s">
        <v>310</v>
      </c>
      <c r="I43" s="42" t="s">
        <v>31</v>
      </c>
      <c r="J43" s="42" t="s">
        <v>249</v>
      </c>
      <c r="K43" s="42" t="s">
        <v>249</v>
      </c>
      <c r="L43" s="34" t="s">
        <v>250</v>
      </c>
      <c r="M43" s="42" t="s">
        <v>249</v>
      </c>
      <c r="N43" s="34" t="s">
        <v>250</v>
      </c>
      <c r="O43" s="34" t="s">
        <v>250</v>
      </c>
      <c r="P43" s="34" t="s">
        <v>250</v>
      </c>
      <c r="Q43" s="34" t="s">
        <v>250</v>
      </c>
      <c r="R43" s="34" t="s">
        <v>250</v>
      </c>
      <c r="S43" s="34" t="s">
        <v>250</v>
      </c>
      <c r="T43" s="34">
        <v>0</v>
      </c>
      <c r="U43" s="34">
        <v>0</v>
      </c>
      <c r="V43" s="34">
        <v>0</v>
      </c>
      <c r="W43" s="35">
        <v>0</v>
      </c>
      <c r="X43" s="34">
        <v>0</v>
      </c>
      <c r="Y43" s="34">
        <v>0</v>
      </c>
    </row>
    <row r="44" spans="1:25" ht="15" customHeight="1" x14ac:dyDescent="0.2">
      <c r="A44" t="s">
        <v>123</v>
      </c>
      <c r="B44" t="s">
        <v>124</v>
      </c>
      <c r="C44" s="42" t="s">
        <v>125</v>
      </c>
      <c r="D44" s="42" t="s">
        <v>126</v>
      </c>
      <c r="E44" s="42" t="s">
        <v>29</v>
      </c>
      <c r="F44" s="42" t="s">
        <v>239</v>
      </c>
      <c r="G44" s="42" t="s">
        <v>126</v>
      </c>
      <c r="H44" t="s">
        <v>127</v>
      </c>
      <c r="I44" s="42" t="s">
        <v>31</v>
      </c>
      <c r="J44" s="42" t="s">
        <v>32</v>
      </c>
      <c r="K44" s="42" t="s">
        <v>32</v>
      </c>
      <c r="L44" s="34">
        <v>895976</v>
      </c>
      <c r="M44" s="42" t="s">
        <v>249</v>
      </c>
      <c r="N44" s="34">
        <v>0</v>
      </c>
      <c r="O44" s="34">
        <v>0</v>
      </c>
      <c r="P44" s="34">
        <v>54683</v>
      </c>
      <c r="Q44" s="34">
        <v>564000</v>
      </c>
      <c r="R44" s="34">
        <v>277293</v>
      </c>
      <c r="S44" s="34">
        <v>0</v>
      </c>
      <c r="T44" s="34">
        <v>0</v>
      </c>
      <c r="U44" s="34">
        <v>0</v>
      </c>
      <c r="V44" s="34">
        <v>0</v>
      </c>
      <c r="W44" s="35">
        <v>0</v>
      </c>
      <c r="X44" s="34">
        <v>895976</v>
      </c>
      <c r="Y44" s="34">
        <v>0</v>
      </c>
    </row>
    <row r="45" spans="1:25" ht="15" customHeight="1" x14ac:dyDescent="0.2">
      <c r="A45" t="s">
        <v>128</v>
      </c>
      <c r="B45" t="s">
        <v>129</v>
      </c>
      <c r="C45" s="42" t="s">
        <v>130</v>
      </c>
      <c r="D45" s="42" t="s">
        <v>131</v>
      </c>
      <c r="E45" s="42" t="s">
        <v>29</v>
      </c>
      <c r="F45" s="42" t="s">
        <v>239</v>
      </c>
      <c r="G45" s="42" t="s">
        <v>131</v>
      </c>
      <c r="H45" t="s">
        <v>132</v>
      </c>
      <c r="I45" s="42" t="s">
        <v>31</v>
      </c>
      <c r="J45" s="42" t="s">
        <v>32</v>
      </c>
      <c r="K45" s="42" t="s">
        <v>32</v>
      </c>
      <c r="L45" s="34">
        <v>1080081</v>
      </c>
      <c r="M45" s="42" t="s">
        <v>32</v>
      </c>
      <c r="N45" s="34">
        <v>0</v>
      </c>
      <c r="O45" s="34">
        <v>216688</v>
      </c>
      <c r="P45" s="34">
        <v>642655</v>
      </c>
      <c r="Q45" s="34">
        <v>220738</v>
      </c>
      <c r="R45" s="34">
        <v>0</v>
      </c>
      <c r="S45" s="34">
        <v>0</v>
      </c>
      <c r="T45" s="34">
        <v>0</v>
      </c>
      <c r="U45" s="34">
        <v>0</v>
      </c>
      <c r="V45" s="34">
        <v>0</v>
      </c>
      <c r="W45" s="35">
        <v>0</v>
      </c>
      <c r="X45" s="34">
        <v>1080081</v>
      </c>
      <c r="Y45" s="34">
        <v>0</v>
      </c>
    </row>
    <row r="46" spans="1:25" ht="15" customHeight="1" x14ac:dyDescent="0.2">
      <c r="A46" t="s">
        <v>133</v>
      </c>
      <c r="B46" t="s">
        <v>134</v>
      </c>
      <c r="C46" s="42" t="s">
        <v>135</v>
      </c>
      <c r="D46" s="42" t="s">
        <v>136</v>
      </c>
      <c r="E46" s="42" t="s">
        <v>29</v>
      </c>
      <c r="F46" s="42" t="s">
        <v>239</v>
      </c>
      <c r="G46" s="42" t="s">
        <v>136</v>
      </c>
      <c r="H46" t="s">
        <v>137</v>
      </c>
      <c r="I46" s="42" t="s">
        <v>31</v>
      </c>
      <c r="J46" s="42" t="s">
        <v>32</v>
      </c>
      <c r="K46" s="42" t="s">
        <v>32</v>
      </c>
      <c r="L46" s="34">
        <v>30684</v>
      </c>
      <c r="M46" s="42" t="s">
        <v>249</v>
      </c>
      <c r="N46" s="34">
        <v>0</v>
      </c>
      <c r="O46" s="34">
        <v>0</v>
      </c>
      <c r="P46" s="34">
        <v>27638</v>
      </c>
      <c r="Q46" s="34">
        <v>3046</v>
      </c>
      <c r="R46" s="34">
        <v>0</v>
      </c>
      <c r="S46" s="34">
        <v>0</v>
      </c>
      <c r="T46" s="34">
        <v>0</v>
      </c>
      <c r="U46" s="34">
        <v>0</v>
      </c>
      <c r="V46" s="34">
        <v>0</v>
      </c>
      <c r="W46" s="35">
        <v>0</v>
      </c>
      <c r="X46" s="34">
        <v>30684</v>
      </c>
      <c r="Y46" s="34">
        <v>0</v>
      </c>
    </row>
    <row r="47" spans="1:25" ht="15" customHeight="1" x14ac:dyDescent="0.2">
      <c r="A47" t="s">
        <v>138</v>
      </c>
      <c r="B47" t="s">
        <v>139</v>
      </c>
      <c r="C47" s="42" t="s">
        <v>140</v>
      </c>
      <c r="D47" s="42" t="s">
        <v>141</v>
      </c>
      <c r="E47" s="42" t="s">
        <v>29</v>
      </c>
      <c r="F47" s="42" t="s">
        <v>239</v>
      </c>
      <c r="G47" s="42" t="s">
        <v>141</v>
      </c>
      <c r="H47" t="s">
        <v>142</v>
      </c>
      <c r="I47" s="42" t="s">
        <v>31</v>
      </c>
      <c r="J47" s="42" t="s">
        <v>32</v>
      </c>
      <c r="K47" s="42" t="s">
        <v>32</v>
      </c>
      <c r="L47" s="34">
        <v>969618</v>
      </c>
      <c r="M47" s="42" t="s">
        <v>32</v>
      </c>
      <c r="N47" s="34">
        <v>0</v>
      </c>
      <c r="O47" s="34">
        <v>0</v>
      </c>
      <c r="P47" s="34">
        <v>323643</v>
      </c>
      <c r="Q47" s="34">
        <v>645975</v>
      </c>
      <c r="R47" s="34">
        <v>0</v>
      </c>
      <c r="S47" s="34">
        <v>0</v>
      </c>
      <c r="T47" s="34">
        <v>0</v>
      </c>
      <c r="U47" s="34">
        <v>0</v>
      </c>
      <c r="V47" s="34">
        <v>0</v>
      </c>
      <c r="W47" s="35">
        <v>0</v>
      </c>
      <c r="X47" s="34">
        <v>969618</v>
      </c>
      <c r="Y47" s="34">
        <v>0</v>
      </c>
    </row>
    <row r="48" spans="1:25" ht="15" customHeight="1" x14ac:dyDescent="0.2">
      <c r="A48" t="s">
        <v>143</v>
      </c>
      <c r="B48" t="s">
        <v>144</v>
      </c>
      <c r="C48" s="42" t="s">
        <v>145</v>
      </c>
      <c r="D48" s="42" t="s">
        <v>146</v>
      </c>
      <c r="E48" s="42" t="s">
        <v>29</v>
      </c>
      <c r="F48" s="42" t="s">
        <v>239</v>
      </c>
      <c r="G48" s="42" t="s">
        <v>146</v>
      </c>
      <c r="H48" t="s">
        <v>147</v>
      </c>
      <c r="I48" s="42" t="s">
        <v>31</v>
      </c>
      <c r="J48" s="42" t="s">
        <v>32</v>
      </c>
      <c r="K48" s="42" t="s">
        <v>32</v>
      </c>
      <c r="L48" s="34">
        <v>1000302</v>
      </c>
      <c r="M48" s="42" t="s">
        <v>32</v>
      </c>
      <c r="N48" s="34">
        <v>107435</v>
      </c>
      <c r="O48" s="34">
        <v>0</v>
      </c>
      <c r="P48" s="34">
        <v>242660</v>
      </c>
      <c r="Q48" s="34">
        <v>545032</v>
      </c>
      <c r="R48" s="34">
        <v>105175</v>
      </c>
      <c r="S48" s="34">
        <v>0</v>
      </c>
      <c r="T48" s="34">
        <v>0</v>
      </c>
      <c r="U48" s="34">
        <v>0</v>
      </c>
      <c r="V48" s="34">
        <v>0</v>
      </c>
      <c r="W48" s="35">
        <v>0</v>
      </c>
      <c r="X48" s="34">
        <v>1000302</v>
      </c>
      <c r="Y48" s="34">
        <v>0</v>
      </c>
    </row>
    <row r="49" spans="1:25" ht="15" customHeight="1" x14ac:dyDescent="0.2">
      <c r="A49" t="s">
        <v>148</v>
      </c>
      <c r="B49" t="s">
        <v>149</v>
      </c>
      <c r="C49" s="42" t="s">
        <v>150</v>
      </c>
      <c r="D49" s="42" t="s">
        <v>151</v>
      </c>
      <c r="E49" s="42" t="s">
        <v>29</v>
      </c>
      <c r="F49" s="42" t="s">
        <v>239</v>
      </c>
      <c r="G49" s="42" t="s">
        <v>151</v>
      </c>
      <c r="H49" t="s">
        <v>152</v>
      </c>
      <c r="I49" s="42" t="s">
        <v>31</v>
      </c>
      <c r="J49" s="42" t="s">
        <v>32</v>
      </c>
      <c r="K49" s="42" t="s">
        <v>32</v>
      </c>
      <c r="L49" s="34">
        <v>227062</v>
      </c>
      <c r="M49" s="42" t="s">
        <v>32</v>
      </c>
      <c r="N49" s="34">
        <v>0</v>
      </c>
      <c r="O49" s="34">
        <v>92575</v>
      </c>
      <c r="P49" s="34">
        <v>0</v>
      </c>
      <c r="Q49" s="34">
        <v>56766</v>
      </c>
      <c r="R49" s="34">
        <v>65348</v>
      </c>
      <c r="S49" s="34">
        <v>12373</v>
      </c>
      <c r="T49" s="34">
        <v>0</v>
      </c>
      <c r="U49" s="34">
        <v>0</v>
      </c>
      <c r="V49" s="34">
        <v>0</v>
      </c>
      <c r="W49" s="35">
        <v>0</v>
      </c>
      <c r="X49" s="34">
        <v>227062</v>
      </c>
      <c r="Y49" s="34">
        <v>0</v>
      </c>
    </row>
    <row r="50" spans="1:25" ht="15" customHeight="1" x14ac:dyDescent="0.2">
      <c r="A50" t="s">
        <v>153</v>
      </c>
      <c r="B50" t="s">
        <v>154</v>
      </c>
      <c r="C50" s="42" t="s">
        <v>155</v>
      </c>
      <c r="D50" s="42" t="s">
        <v>156</v>
      </c>
      <c r="E50" s="42" t="s">
        <v>29</v>
      </c>
      <c r="F50" s="42" t="s">
        <v>239</v>
      </c>
      <c r="G50" s="42" t="s">
        <v>156</v>
      </c>
      <c r="H50" t="s">
        <v>157</v>
      </c>
      <c r="I50" s="42" t="s">
        <v>31</v>
      </c>
      <c r="J50" s="42" t="s">
        <v>32</v>
      </c>
      <c r="K50" s="42" t="s">
        <v>32</v>
      </c>
      <c r="L50" s="34">
        <v>417304</v>
      </c>
      <c r="M50" s="42" t="s">
        <v>32</v>
      </c>
      <c r="N50" s="34">
        <v>0</v>
      </c>
      <c r="O50" s="34">
        <v>56599</v>
      </c>
      <c r="P50" s="34">
        <v>266457</v>
      </c>
      <c r="Q50" s="34">
        <v>94248</v>
      </c>
      <c r="R50" s="34">
        <v>0</v>
      </c>
      <c r="S50" s="34">
        <v>0</v>
      </c>
      <c r="T50" s="34">
        <v>0</v>
      </c>
      <c r="U50" s="34">
        <v>0</v>
      </c>
      <c r="V50" s="34">
        <v>0</v>
      </c>
      <c r="W50" s="35">
        <v>0</v>
      </c>
      <c r="X50" s="34">
        <v>417304</v>
      </c>
      <c r="Y50" s="34">
        <v>0</v>
      </c>
    </row>
    <row r="51" spans="1:25" ht="15" customHeight="1" x14ac:dyDescent="0.2">
      <c r="A51" t="s">
        <v>158</v>
      </c>
      <c r="B51" t="s">
        <v>159</v>
      </c>
      <c r="C51" s="42" t="s">
        <v>160</v>
      </c>
      <c r="D51" s="42" t="s">
        <v>161</v>
      </c>
      <c r="E51" s="42" t="s">
        <v>29</v>
      </c>
      <c r="F51" s="42" t="s">
        <v>239</v>
      </c>
      <c r="G51" s="42" t="s">
        <v>161</v>
      </c>
      <c r="H51" t="s">
        <v>162</v>
      </c>
      <c r="I51" s="42" t="s">
        <v>31</v>
      </c>
      <c r="J51" s="42" t="s">
        <v>32</v>
      </c>
      <c r="K51" s="42" t="s">
        <v>32</v>
      </c>
      <c r="L51" s="34">
        <v>153421</v>
      </c>
      <c r="M51" s="42" t="s">
        <v>32</v>
      </c>
      <c r="N51" s="34">
        <v>0</v>
      </c>
      <c r="O51" s="34">
        <v>30268</v>
      </c>
      <c r="P51" s="34">
        <v>80992</v>
      </c>
      <c r="Q51" s="34">
        <v>35137</v>
      </c>
      <c r="R51" s="34">
        <v>0</v>
      </c>
      <c r="S51" s="34">
        <v>0</v>
      </c>
      <c r="T51" s="34">
        <v>5927</v>
      </c>
      <c r="U51" s="34">
        <v>1097</v>
      </c>
      <c r="V51" s="34">
        <v>0</v>
      </c>
      <c r="W51" s="35">
        <v>0</v>
      </c>
      <c r="X51" s="34">
        <v>153421</v>
      </c>
      <c r="Y51" s="34">
        <v>0</v>
      </c>
    </row>
    <row r="52" spans="1:25" ht="15" customHeight="1" x14ac:dyDescent="0.2">
      <c r="A52" t="s">
        <v>163</v>
      </c>
      <c r="B52" t="s">
        <v>164</v>
      </c>
      <c r="C52" s="42" t="s">
        <v>165</v>
      </c>
      <c r="D52" s="42" t="s">
        <v>166</v>
      </c>
      <c r="E52" s="42" t="s">
        <v>29</v>
      </c>
      <c r="F52" s="42" t="s">
        <v>239</v>
      </c>
      <c r="G52" s="42" t="s">
        <v>166</v>
      </c>
      <c r="H52" t="s">
        <v>167</v>
      </c>
      <c r="I52" s="42" t="s">
        <v>31</v>
      </c>
      <c r="J52" s="42" t="s">
        <v>32</v>
      </c>
      <c r="K52" s="42" t="s">
        <v>32</v>
      </c>
      <c r="L52" s="34">
        <v>184105</v>
      </c>
      <c r="M52" s="42" t="s">
        <v>249</v>
      </c>
      <c r="N52" s="34">
        <v>0</v>
      </c>
      <c r="O52" s="34">
        <v>59178</v>
      </c>
      <c r="P52" s="34">
        <v>96869</v>
      </c>
      <c r="Q52" s="34">
        <v>28058</v>
      </c>
      <c r="R52" s="34">
        <v>0</v>
      </c>
      <c r="S52" s="34">
        <v>0</v>
      </c>
      <c r="T52" s="34">
        <v>0</v>
      </c>
      <c r="U52" s="34">
        <v>0</v>
      </c>
      <c r="V52" s="34">
        <v>0</v>
      </c>
      <c r="W52" s="35">
        <v>0</v>
      </c>
      <c r="X52" s="34">
        <v>184105</v>
      </c>
      <c r="Y52" s="34">
        <v>0</v>
      </c>
    </row>
    <row r="53" spans="1:25" x14ac:dyDescent="0.2">
      <c r="A53" t="s">
        <v>168</v>
      </c>
      <c r="B53" t="s">
        <v>169</v>
      </c>
      <c r="C53" s="42" t="s">
        <v>170</v>
      </c>
      <c r="D53" s="42" t="s">
        <v>171</v>
      </c>
      <c r="E53" s="42" t="s">
        <v>29</v>
      </c>
      <c r="F53" s="42" t="s">
        <v>239</v>
      </c>
      <c r="G53" s="42" t="s">
        <v>171</v>
      </c>
      <c r="H53" t="s">
        <v>172</v>
      </c>
      <c r="I53" s="42" t="s">
        <v>31</v>
      </c>
      <c r="J53" s="42" t="s">
        <v>32</v>
      </c>
      <c r="K53" s="42" t="s">
        <v>32</v>
      </c>
      <c r="L53" s="34">
        <v>159557</v>
      </c>
      <c r="M53" s="42" t="s">
        <v>32</v>
      </c>
      <c r="N53" s="34">
        <v>0</v>
      </c>
      <c r="O53" s="34">
        <v>0</v>
      </c>
      <c r="P53" s="34">
        <v>58261</v>
      </c>
      <c r="Q53" s="34">
        <v>90488</v>
      </c>
      <c r="R53" s="34">
        <v>0</v>
      </c>
      <c r="S53" s="34">
        <v>10808</v>
      </c>
      <c r="T53" s="34">
        <v>0</v>
      </c>
      <c r="U53" s="34">
        <v>0</v>
      </c>
      <c r="V53" s="34">
        <v>0</v>
      </c>
      <c r="W53" s="35">
        <v>0</v>
      </c>
      <c r="X53" s="34">
        <v>159557</v>
      </c>
      <c r="Y53" s="34">
        <v>0</v>
      </c>
    </row>
    <row r="54" spans="1:25" x14ac:dyDescent="0.2">
      <c r="A54" t="s">
        <v>173</v>
      </c>
      <c r="B54" t="s">
        <v>174</v>
      </c>
      <c r="C54" s="42" t="s">
        <v>175</v>
      </c>
      <c r="D54" s="42" t="s">
        <v>176</v>
      </c>
      <c r="E54" s="42" t="s">
        <v>29</v>
      </c>
      <c r="F54" s="42" t="s">
        <v>239</v>
      </c>
      <c r="G54" s="42" t="s">
        <v>176</v>
      </c>
      <c r="H54" t="s">
        <v>177</v>
      </c>
      <c r="I54" s="42" t="s">
        <v>31</v>
      </c>
      <c r="J54" s="42" t="s">
        <v>32</v>
      </c>
      <c r="K54" s="42" t="s">
        <v>32</v>
      </c>
      <c r="L54" s="34">
        <v>558451</v>
      </c>
      <c r="M54" s="42" t="s">
        <v>32</v>
      </c>
      <c r="N54" s="34">
        <v>0</v>
      </c>
      <c r="O54" s="34">
        <v>0</v>
      </c>
      <c r="P54" s="34">
        <v>0</v>
      </c>
      <c r="Q54" s="34">
        <v>199762</v>
      </c>
      <c r="R54" s="34">
        <v>70693</v>
      </c>
      <c r="S54" s="34">
        <v>171683</v>
      </c>
      <c r="T54" s="34">
        <v>0</v>
      </c>
      <c r="U54" s="34">
        <v>116313</v>
      </c>
      <c r="V54" s="34">
        <v>0</v>
      </c>
      <c r="W54" s="35">
        <v>0</v>
      </c>
      <c r="X54" s="34">
        <v>558451</v>
      </c>
      <c r="Y54" s="34">
        <v>0</v>
      </c>
    </row>
    <row r="55" spans="1:25" x14ac:dyDescent="0.2">
      <c r="A55" t="s">
        <v>178</v>
      </c>
      <c r="B55" t="s">
        <v>179</v>
      </c>
      <c r="C55" s="42" t="s">
        <v>180</v>
      </c>
      <c r="D55" s="42" t="s">
        <v>181</v>
      </c>
      <c r="E55" s="42" t="s">
        <v>29</v>
      </c>
      <c r="F55" s="42" t="s">
        <v>239</v>
      </c>
      <c r="G55" s="42" t="s">
        <v>181</v>
      </c>
      <c r="H55" t="s">
        <v>182</v>
      </c>
      <c r="I55" s="42" t="s">
        <v>31</v>
      </c>
      <c r="J55" s="42" t="s">
        <v>32</v>
      </c>
      <c r="K55" s="42" t="s">
        <v>32</v>
      </c>
      <c r="L55" s="34">
        <v>110463</v>
      </c>
      <c r="M55" s="42" t="s">
        <v>32</v>
      </c>
      <c r="N55" s="34">
        <v>0</v>
      </c>
      <c r="O55" s="34">
        <v>0</v>
      </c>
      <c r="P55" s="34">
        <v>68701</v>
      </c>
      <c r="Q55" s="34">
        <v>41762</v>
      </c>
      <c r="R55" s="34">
        <v>0</v>
      </c>
      <c r="S55" s="34">
        <v>0</v>
      </c>
      <c r="T55" s="34">
        <v>0</v>
      </c>
      <c r="U55" s="34">
        <v>0</v>
      </c>
      <c r="V55" s="34">
        <v>0</v>
      </c>
      <c r="W55" s="35">
        <v>0</v>
      </c>
      <c r="X55" s="34">
        <v>110463</v>
      </c>
      <c r="Y55" s="34">
        <v>0</v>
      </c>
    </row>
    <row r="56" spans="1:25" x14ac:dyDescent="0.2">
      <c r="A56" t="s">
        <v>183</v>
      </c>
      <c r="B56" t="s">
        <v>184</v>
      </c>
      <c r="C56" s="42" t="s">
        <v>185</v>
      </c>
      <c r="D56" s="42" t="s">
        <v>186</v>
      </c>
      <c r="E56" s="42" t="s">
        <v>29</v>
      </c>
      <c r="F56" s="42" t="s">
        <v>239</v>
      </c>
      <c r="G56" s="42" t="s">
        <v>186</v>
      </c>
      <c r="H56" t="s">
        <v>187</v>
      </c>
      <c r="I56" s="42" t="s">
        <v>31</v>
      </c>
      <c r="J56" s="42" t="s">
        <v>32</v>
      </c>
      <c r="K56" s="42" t="s">
        <v>32</v>
      </c>
      <c r="L56" s="34">
        <v>220926</v>
      </c>
      <c r="M56" s="42" t="s">
        <v>32</v>
      </c>
      <c r="N56" s="34">
        <v>0</v>
      </c>
      <c r="O56" s="34">
        <v>0</v>
      </c>
      <c r="P56" s="34">
        <v>38087</v>
      </c>
      <c r="Q56" s="34">
        <v>112089</v>
      </c>
      <c r="R56" s="34">
        <v>61082</v>
      </c>
      <c r="S56" s="34">
        <v>9668</v>
      </c>
      <c r="T56" s="34">
        <v>0</v>
      </c>
      <c r="U56" s="34">
        <v>0</v>
      </c>
      <c r="V56" s="34">
        <v>0</v>
      </c>
      <c r="W56" s="35">
        <v>0</v>
      </c>
      <c r="X56" s="34">
        <v>220926</v>
      </c>
      <c r="Y56" s="34">
        <v>0</v>
      </c>
    </row>
    <row r="57" spans="1:25" x14ac:dyDescent="0.2">
      <c r="A57" t="s">
        <v>311</v>
      </c>
      <c r="B57" t="s">
        <v>312</v>
      </c>
      <c r="C57" s="42" t="s">
        <v>313</v>
      </c>
      <c r="D57" s="42" t="s">
        <v>314</v>
      </c>
      <c r="E57" s="42" t="s">
        <v>29</v>
      </c>
      <c r="F57" s="42" t="s">
        <v>239</v>
      </c>
      <c r="G57" s="42" t="s">
        <v>314</v>
      </c>
      <c r="H57" t="s">
        <v>315</v>
      </c>
      <c r="I57" s="42" t="s">
        <v>31</v>
      </c>
      <c r="J57" s="42" t="s">
        <v>249</v>
      </c>
      <c r="K57" s="42" t="s">
        <v>249</v>
      </c>
      <c r="L57" s="34" t="s">
        <v>250</v>
      </c>
      <c r="M57" s="42" t="s">
        <v>249</v>
      </c>
      <c r="N57" s="34" t="s">
        <v>250</v>
      </c>
      <c r="O57" s="34" t="s">
        <v>250</v>
      </c>
      <c r="P57" s="34" t="s">
        <v>250</v>
      </c>
      <c r="Q57" s="34" t="s">
        <v>250</v>
      </c>
      <c r="R57" s="34" t="s">
        <v>250</v>
      </c>
      <c r="S57" s="34" t="s">
        <v>250</v>
      </c>
      <c r="T57" s="34">
        <v>0</v>
      </c>
      <c r="U57" s="34">
        <v>0</v>
      </c>
      <c r="V57" s="34">
        <v>0</v>
      </c>
      <c r="W57" s="35">
        <v>0</v>
      </c>
      <c r="X57" s="34">
        <v>0</v>
      </c>
      <c r="Y57" s="34">
        <v>0</v>
      </c>
    </row>
    <row r="58" spans="1:25" x14ac:dyDescent="0.2">
      <c r="A58" t="s">
        <v>316</v>
      </c>
      <c r="B58" t="s">
        <v>317</v>
      </c>
      <c r="C58" s="42" t="s">
        <v>318</v>
      </c>
      <c r="D58" s="42" t="s">
        <v>319</v>
      </c>
      <c r="E58" s="42" t="s">
        <v>29</v>
      </c>
      <c r="F58" s="42" t="s">
        <v>239</v>
      </c>
      <c r="G58" s="42" t="s">
        <v>319</v>
      </c>
      <c r="H58" t="s">
        <v>320</v>
      </c>
      <c r="I58" s="42" t="s">
        <v>31</v>
      </c>
      <c r="J58" s="42" t="s">
        <v>249</v>
      </c>
      <c r="K58" s="42" t="s">
        <v>249</v>
      </c>
      <c r="L58" s="34" t="s">
        <v>250</v>
      </c>
      <c r="M58" s="42" t="s">
        <v>249</v>
      </c>
      <c r="N58" s="34" t="s">
        <v>250</v>
      </c>
      <c r="O58" s="34" t="s">
        <v>250</v>
      </c>
      <c r="P58" s="34" t="s">
        <v>250</v>
      </c>
      <c r="Q58" s="34" t="s">
        <v>250</v>
      </c>
      <c r="R58" s="34" t="s">
        <v>250</v>
      </c>
      <c r="S58" s="34" t="s">
        <v>250</v>
      </c>
      <c r="T58" s="34">
        <v>0</v>
      </c>
      <c r="U58" s="34">
        <v>0</v>
      </c>
      <c r="V58" s="34">
        <v>0</v>
      </c>
      <c r="W58" s="35">
        <v>0</v>
      </c>
      <c r="X58" s="34">
        <v>0</v>
      </c>
      <c r="Y58" s="34">
        <v>0</v>
      </c>
    </row>
    <row r="59" spans="1:25" x14ac:dyDescent="0.2">
      <c r="A59" t="s">
        <v>188</v>
      </c>
      <c r="B59" t="s">
        <v>189</v>
      </c>
      <c r="C59" s="42" t="s">
        <v>190</v>
      </c>
      <c r="D59" s="42" t="s">
        <v>191</v>
      </c>
      <c r="E59" s="42" t="s">
        <v>29</v>
      </c>
      <c r="F59" s="42" t="s">
        <v>239</v>
      </c>
      <c r="G59" s="42" t="s">
        <v>191</v>
      </c>
      <c r="H59" t="s">
        <v>192</v>
      </c>
      <c r="I59" s="42" t="s">
        <v>31</v>
      </c>
      <c r="J59" s="42" t="s">
        <v>32</v>
      </c>
      <c r="K59" s="42" t="s">
        <v>32</v>
      </c>
      <c r="L59" s="34">
        <v>159557</v>
      </c>
      <c r="M59" s="42" t="s">
        <v>32</v>
      </c>
      <c r="N59" s="34">
        <v>0</v>
      </c>
      <c r="O59" s="34">
        <v>0</v>
      </c>
      <c r="P59" s="34">
        <v>46060</v>
      </c>
      <c r="Q59" s="34">
        <v>74987</v>
      </c>
      <c r="R59" s="34">
        <v>0</v>
      </c>
      <c r="S59" s="34">
        <v>0</v>
      </c>
      <c r="T59" s="34">
        <v>3966</v>
      </c>
      <c r="U59" s="34">
        <v>28027</v>
      </c>
      <c r="V59" s="34">
        <v>6517</v>
      </c>
      <c r="W59" s="35">
        <v>0</v>
      </c>
      <c r="X59" s="34">
        <v>159557</v>
      </c>
      <c r="Y59" s="34">
        <v>0</v>
      </c>
    </row>
    <row r="60" spans="1:25" x14ac:dyDescent="0.2">
      <c r="A60" t="s">
        <v>193</v>
      </c>
      <c r="B60" t="s">
        <v>194</v>
      </c>
      <c r="C60" s="42" t="s">
        <v>195</v>
      </c>
      <c r="D60" s="42" t="s">
        <v>196</v>
      </c>
      <c r="E60" s="42" t="s">
        <v>29</v>
      </c>
      <c r="F60" s="42" t="s">
        <v>239</v>
      </c>
      <c r="G60" s="42" t="s">
        <v>196</v>
      </c>
      <c r="H60" t="s">
        <v>197</v>
      </c>
      <c r="I60" s="42" t="s">
        <v>31</v>
      </c>
      <c r="J60" s="42" t="s">
        <v>32</v>
      </c>
      <c r="K60" s="42" t="s">
        <v>32</v>
      </c>
      <c r="L60" s="34">
        <v>288431</v>
      </c>
      <c r="M60" s="42" t="s">
        <v>32</v>
      </c>
      <c r="N60" s="34">
        <v>0</v>
      </c>
      <c r="O60" s="34">
        <v>52079</v>
      </c>
      <c r="P60" s="34">
        <v>2445</v>
      </c>
      <c r="Q60" s="34">
        <v>0</v>
      </c>
      <c r="R60" s="34">
        <v>12411</v>
      </c>
      <c r="S60" s="34">
        <v>50984</v>
      </c>
      <c r="T60" s="34">
        <v>86513</v>
      </c>
      <c r="U60" s="34">
        <v>0</v>
      </c>
      <c r="V60" s="34">
        <v>47312</v>
      </c>
      <c r="W60" s="35">
        <v>0</v>
      </c>
      <c r="X60" s="34">
        <v>251744</v>
      </c>
      <c r="Y60" s="34">
        <v>36687</v>
      </c>
    </row>
    <row r="61" spans="1:25" x14ac:dyDescent="0.2">
      <c r="A61" t="s">
        <v>198</v>
      </c>
      <c r="B61" t="s">
        <v>199</v>
      </c>
      <c r="C61" s="42" t="s">
        <v>200</v>
      </c>
      <c r="D61" s="42" t="s">
        <v>201</v>
      </c>
      <c r="E61" s="42" t="s">
        <v>29</v>
      </c>
      <c r="F61" s="42" t="s">
        <v>239</v>
      </c>
      <c r="G61" s="42" t="s">
        <v>201</v>
      </c>
      <c r="H61" t="s">
        <v>202</v>
      </c>
      <c r="I61" s="42" t="s">
        <v>31</v>
      </c>
      <c r="J61" s="42" t="s">
        <v>32</v>
      </c>
      <c r="K61" s="42" t="s">
        <v>32</v>
      </c>
      <c r="L61" s="34">
        <v>595272</v>
      </c>
      <c r="M61" s="42" t="s">
        <v>32</v>
      </c>
      <c r="N61" s="34">
        <v>0</v>
      </c>
      <c r="O61" s="34">
        <v>0</v>
      </c>
      <c r="P61" s="34">
        <v>0</v>
      </c>
      <c r="Q61" s="34">
        <v>150436</v>
      </c>
      <c r="R61" s="34">
        <v>0</v>
      </c>
      <c r="S61" s="34">
        <v>45517</v>
      </c>
      <c r="T61" s="34">
        <v>115398</v>
      </c>
      <c r="U61" s="34">
        <v>107531</v>
      </c>
      <c r="V61" s="34">
        <v>120351</v>
      </c>
      <c r="W61" s="35">
        <v>0</v>
      </c>
      <c r="X61" s="34">
        <v>539233</v>
      </c>
      <c r="Y61" s="34">
        <v>56039</v>
      </c>
    </row>
    <row r="62" spans="1:25" x14ac:dyDescent="0.2">
      <c r="A62" t="s">
        <v>321</v>
      </c>
      <c r="B62" t="s">
        <v>322</v>
      </c>
      <c r="C62" s="42" t="s">
        <v>323</v>
      </c>
      <c r="D62" s="42" t="s">
        <v>324</v>
      </c>
      <c r="E62" s="42" t="s">
        <v>29</v>
      </c>
      <c r="F62" s="42" t="s">
        <v>239</v>
      </c>
      <c r="G62" s="42" t="s">
        <v>324</v>
      </c>
      <c r="H62" t="s">
        <v>325</v>
      </c>
      <c r="I62" s="42" t="s">
        <v>31</v>
      </c>
      <c r="J62" s="42" t="s">
        <v>249</v>
      </c>
      <c r="K62" s="42" t="s">
        <v>249</v>
      </c>
      <c r="L62" s="34" t="s">
        <v>250</v>
      </c>
      <c r="M62" s="42" t="s">
        <v>249</v>
      </c>
      <c r="N62" s="34" t="s">
        <v>250</v>
      </c>
      <c r="O62" s="34" t="s">
        <v>250</v>
      </c>
      <c r="P62" s="34" t="s">
        <v>250</v>
      </c>
      <c r="Q62" s="34" t="s">
        <v>250</v>
      </c>
      <c r="R62" s="34" t="s">
        <v>250</v>
      </c>
      <c r="S62" s="34" t="s">
        <v>250</v>
      </c>
      <c r="T62" s="34">
        <v>0</v>
      </c>
      <c r="U62" s="34">
        <v>0</v>
      </c>
      <c r="V62" s="34">
        <v>0</v>
      </c>
      <c r="W62" s="35">
        <v>0</v>
      </c>
      <c r="X62" s="34">
        <v>0</v>
      </c>
      <c r="Y62" s="34">
        <v>0</v>
      </c>
    </row>
    <row r="63" spans="1:25" x14ac:dyDescent="0.2">
      <c r="A63" t="s">
        <v>203</v>
      </c>
      <c r="B63" t="s">
        <v>204</v>
      </c>
      <c r="C63" s="42" t="s">
        <v>205</v>
      </c>
      <c r="D63" s="42" t="s">
        <v>206</v>
      </c>
      <c r="E63" s="42" t="s">
        <v>29</v>
      </c>
      <c r="F63" s="42" t="s">
        <v>239</v>
      </c>
      <c r="G63" s="42" t="s">
        <v>206</v>
      </c>
      <c r="H63" t="s">
        <v>207</v>
      </c>
      <c r="I63" s="42" t="s">
        <v>31</v>
      </c>
      <c r="J63" s="42" t="s">
        <v>32</v>
      </c>
      <c r="K63" s="42" t="s">
        <v>32</v>
      </c>
      <c r="L63" s="34">
        <v>141147</v>
      </c>
      <c r="M63" s="42" t="s">
        <v>249</v>
      </c>
      <c r="N63" s="34">
        <v>0</v>
      </c>
      <c r="O63" s="34">
        <v>0</v>
      </c>
      <c r="P63" s="34">
        <v>100378</v>
      </c>
      <c r="Q63" s="34">
        <v>40769</v>
      </c>
      <c r="R63" s="34">
        <v>0</v>
      </c>
      <c r="S63" s="34">
        <v>0</v>
      </c>
      <c r="T63" s="34">
        <v>0</v>
      </c>
      <c r="U63" s="34">
        <v>0</v>
      </c>
      <c r="V63" s="34">
        <v>0</v>
      </c>
      <c r="W63" s="35">
        <v>0</v>
      </c>
      <c r="X63" s="34">
        <v>141147</v>
      </c>
      <c r="Y63" s="34">
        <v>0</v>
      </c>
    </row>
    <row r="64" spans="1:25" x14ac:dyDescent="0.2">
      <c r="A64" t="s">
        <v>326</v>
      </c>
      <c r="B64" t="s">
        <v>327</v>
      </c>
      <c r="C64" s="42" t="s">
        <v>328</v>
      </c>
      <c r="D64" s="42" t="s">
        <v>329</v>
      </c>
      <c r="E64" s="42" t="s">
        <v>29</v>
      </c>
      <c r="F64" s="42" t="s">
        <v>239</v>
      </c>
      <c r="G64" s="42" t="s">
        <v>329</v>
      </c>
      <c r="H64" t="s">
        <v>330</v>
      </c>
      <c r="I64" s="42" t="s">
        <v>31</v>
      </c>
      <c r="J64" s="42" t="s">
        <v>249</v>
      </c>
      <c r="K64" s="42" t="s">
        <v>249</v>
      </c>
      <c r="L64" s="34" t="s">
        <v>250</v>
      </c>
      <c r="M64" s="42" t="s">
        <v>249</v>
      </c>
      <c r="N64" s="34" t="s">
        <v>250</v>
      </c>
      <c r="O64" s="34" t="s">
        <v>250</v>
      </c>
      <c r="P64" s="34" t="s">
        <v>250</v>
      </c>
      <c r="Q64" s="34" t="s">
        <v>250</v>
      </c>
      <c r="R64" s="34" t="s">
        <v>250</v>
      </c>
      <c r="S64" s="34" t="s">
        <v>250</v>
      </c>
      <c r="T64" s="34">
        <v>0</v>
      </c>
      <c r="U64" s="34">
        <v>0</v>
      </c>
      <c r="V64" s="34">
        <v>0</v>
      </c>
      <c r="W64" s="35">
        <v>0</v>
      </c>
      <c r="X64" s="34">
        <v>0</v>
      </c>
      <c r="Y64" s="34">
        <v>0</v>
      </c>
    </row>
    <row r="65" spans="1:25" x14ac:dyDescent="0.2">
      <c r="A65" t="s">
        <v>208</v>
      </c>
      <c r="B65" t="s">
        <v>209</v>
      </c>
      <c r="C65" s="42" t="s">
        <v>210</v>
      </c>
      <c r="D65" s="42" t="s">
        <v>211</v>
      </c>
      <c r="E65" s="42" t="s">
        <v>29</v>
      </c>
      <c r="F65" s="42" t="s">
        <v>239</v>
      </c>
      <c r="G65" s="42" t="s">
        <v>211</v>
      </c>
      <c r="H65" t="s">
        <v>212</v>
      </c>
      <c r="I65" s="42" t="s">
        <v>31</v>
      </c>
      <c r="J65" s="42" t="s">
        <v>32</v>
      </c>
      <c r="K65" s="42" t="s">
        <v>32</v>
      </c>
      <c r="L65" s="34">
        <v>589135</v>
      </c>
      <c r="M65" s="42" t="s">
        <v>32</v>
      </c>
      <c r="N65" s="34">
        <v>0</v>
      </c>
      <c r="O65" s="34">
        <v>0</v>
      </c>
      <c r="P65" s="34">
        <v>0</v>
      </c>
      <c r="Q65" s="34">
        <v>0</v>
      </c>
      <c r="R65" s="34">
        <v>0</v>
      </c>
      <c r="S65" s="34">
        <v>446327</v>
      </c>
      <c r="T65" s="34">
        <v>127765</v>
      </c>
      <c r="U65" s="34">
        <v>15043</v>
      </c>
      <c r="V65" s="34">
        <v>0</v>
      </c>
      <c r="W65" s="35">
        <v>0</v>
      </c>
      <c r="X65" s="34">
        <v>589135</v>
      </c>
      <c r="Y65" s="34">
        <v>0</v>
      </c>
    </row>
    <row r="66" spans="1:25" x14ac:dyDescent="0.2">
      <c r="A66" t="s">
        <v>213</v>
      </c>
      <c r="B66" t="s">
        <v>214</v>
      </c>
      <c r="C66" s="42" t="s">
        <v>215</v>
      </c>
      <c r="D66" s="42" t="s">
        <v>216</v>
      </c>
      <c r="E66" s="42" t="s">
        <v>29</v>
      </c>
      <c r="F66" s="42" t="s">
        <v>239</v>
      </c>
      <c r="G66" s="42" t="s">
        <v>216</v>
      </c>
      <c r="H66" t="s">
        <v>217</v>
      </c>
      <c r="I66" s="42" t="s">
        <v>31</v>
      </c>
      <c r="J66" s="42" t="s">
        <v>32</v>
      </c>
      <c r="K66" s="42" t="s">
        <v>32</v>
      </c>
      <c r="L66" s="34">
        <v>110463</v>
      </c>
      <c r="M66" s="42" t="s">
        <v>32</v>
      </c>
      <c r="N66" s="34">
        <v>0</v>
      </c>
      <c r="O66" s="34">
        <v>60289</v>
      </c>
      <c r="P66" s="34">
        <v>45555</v>
      </c>
      <c r="Q66" s="34">
        <v>4619</v>
      </c>
      <c r="R66" s="34">
        <v>0</v>
      </c>
      <c r="S66" s="34">
        <v>0</v>
      </c>
      <c r="T66" s="34">
        <v>0</v>
      </c>
      <c r="U66" s="34">
        <v>0</v>
      </c>
      <c r="V66" s="34">
        <v>0</v>
      </c>
      <c r="W66" s="35">
        <v>0</v>
      </c>
      <c r="X66" s="34">
        <v>110463</v>
      </c>
      <c r="Y66" s="34">
        <v>0</v>
      </c>
    </row>
    <row r="67" spans="1:25" x14ac:dyDescent="0.2">
      <c r="A67" t="s">
        <v>218</v>
      </c>
      <c r="B67" t="s">
        <v>219</v>
      </c>
      <c r="C67" s="42" t="s">
        <v>220</v>
      </c>
      <c r="D67" s="42" t="s">
        <v>221</v>
      </c>
      <c r="E67" s="42" t="s">
        <v>29</v>
      </c>
      <c r="F67" s="42" t="s">
        <v>239</v>
      </c>
      <c r="G67" s="42" t="s">
        <v>221</v>
      </c>
      <c r="H67" t="s">
        <v>222</v>
      </c>
      <c r="I67" s="42" t="s">
        <v>31</v>
      </c>
      <c r="J67" s="42" t="s">
        <v>32</v>
      </c>
      <c r="K67" s="42" t="s">
        <v>32</v>
      </c>
      <c r="L67" s="34">
        <v>405030</v>
      </c>
      <c r="M67" s="42" t="s">
        <v>32</v>
      </c>
      <c r="N67" s="34">
        <v>0</v>
      </c>
      <c r="O67" s="34">
        <v>177426</v>
      </c>
      <c r="P67" s="34">
        <v>101277</v>
      </c>
      <c r="Q67" s="34">
        <v>50236</v>
      </c>
      <c r="R67" s="34">
        <v>0</v>
      </c>
      <c r="S67" s="34">
        <v>76091</v>
      </c>
      <c r="T67" s="34">
        <v>0</v>
      </c>
      <c r="U67" s="34">
        <v>0</v>
      </c>
      <c r="V67" s="34">
        <v>0</v>
      </c>
      <c r="W67" s="35">
        <v>0</v>
      </c>
      <c r="X67" s="34">
        <v>405030</v>
      </c>
      <c r="Y67" s="34">
        <v>0</v>
      </c>
    </row>
    <row r="68" spans="1:25" x14ac:dyDescent="0.2">
      <c r="A68" t="s">
        <v>223</v>
      </c>
      <c r="B68" t="s">
        <v>224</v>
      </c>
      <c r="C68" s="42" t="s">
        <v>225</v>
      </c>
      <c r="D68" s="42" t="s">
        <v>226</v>
      </c>
      <c r="E68" s="42" t="s">
        <v>29</v>
      </c>
      <c r="F68" s="42" t="s">
        <v>239</v>
      </c>
      <c r="G68" s="42" t="s">
        <v>226</v>
      </c>
      <c r="H68" t="s">
        <v>227</v>
      </c>
      <c r="I68" s="42" t="s">
        <v>31</v>
      </c>
      <c r="J68" s="42" t="s">
        <v>32</v>
      </c>
      <c r="K68" s="42" t="s">
        <v>32</v>
      </c>
      <c r="L68" s="34">
        <v>24547</v>
      </c>
      <c r="M68" s="42" t="s">
        <v>32</v>
      </c>
      <c r="N68" s="34">
        <v>0</v>
      </c>
      <c r="O68" s="34">
        <v>5759</v>
      </c>
      <c r="P68" s="34">
        <v>5915</v>
      </c>
      <c r="Q68" s="34">
        <v>1455</v>
      </c>
      <c r="R68" s="34">
        <v>6137</v>
      </c>
      <c r="S68" s="34">
        <v>5281</v>
      </c>
      <c r="T68" s="34">
        <v>0</v>
      </c>
      <c r="U68" s="34">
        <v>0</v>
      </c>
      <c r="V68" s="34">
        <v>0</v>
      </c>
      <c r="W68" s="35">
        <v>0</v>
      </c>
      <c r="X68" s="34">
        <v>24547</v>
      </c>
      <c r="Y68" s="34">
        <v>0</v>
      </c>
    </row>
    <row r="69" spans="1:25" x14ac:dyDescent="0.2">
      <c r="A69" t="s">
        <v>228</v>
      </c>
      <c r="B69" t="s">
        <v>229</v>
      </c>
      <c r="C69" s="42" t="s">
        <v>230</v>
      </c>
      <c r="D69" s="42" t="s">
        <v>231</v>
      </c>
      <c r="E69" s="42" t="s">
        <v>29</v>
      </c>
      <c r="F69" s="42" t="s">
        <v>239</v>
      </c>
      <c r="G69" s="42" t="s">
        <v>231</v>
      </c>
      <c r="H69" t="s">
        <v>232</v>
      </c>
      <c r="I69" s="42" t="s">
        <v>31</v>
      </c>
      <c r="J69" s="42" t="s">
        <v>32</v>
      </c>
      <c r="K69" s="42" t="s">
        <v>32</v>
      </c>
      <c r="L69" s="34">
        <v>135010</v>
      </c>
      <c r="M69" s="42" t="s">
        <v>32</v>
      </c>
      <c r="N69" s="34">
        <v>0</v>
      </c>
      <c r="O69" s="34">
        <v>9677</v>
      </c>
      <c r="P69" s="34">
        <v>0</v>
      </c>
      <c r="Q69" s="34">
        <v>52636</v>
      </c>
      <c r="R69" s="34">
        <v>72697</v>
      </c>
      <c r="S69" s="34">
        <v>0</v>
      </c>
      <c r="T69" s="34">
        <v>0</v>
      </c>
      <c r="U69" s="34">
        <v>0</v>
      </c>
      <c r="V69" s="34">
        <v>0</v>
      </c>
      <c r="W69" s="35">
        <v>0</v>
      </c>
      <c r="X69" s="34">
        <v>135010</v>
      </c>
      <c r="Y69" s="34">
        <v>0</v>
      </c>
    </row>
    <row r="70" spans="1:25" ht="15.75" x14ac:dyDescent="0.25">
      <c r="A70" s="36" t="s">
        <v>233</v>
      </c>
      <c r="B70" s="37"/>
      <c r="C70" s="37"/>
      <c r="D70" s="37"/>
      <c r="E70" s="37"/>
      <c r="F70" s="37"/>
      <c r="G70" s="37"/>
      <c r="H70" s="38"/>
      <c r="I70" s="38"/>
      <c r="J70" s="39"/>
      <c r="K70" s="37"/>
      <c r="L70" s="40">
        <f>SUBTOTAL(109,tbl_AllocBal2023[2023‒24
Final
Allocation
Amount])</f>
        <v>17741559</v>
      </c>
      <c r="M70" s="39"/>
      <c r="N70" s="40">
        <f>SUBTOTAL(109,tbl_AllocBal2023[1st Apportionment])</f>
        <v>107435</v>
      </c>
      <c r="O70" s="40">
        <f>SUM(tbl_AllocBal2023[2nd Apportionment])</f>
        <v>2665206</v>
      </c>
      <c r="P70" s="40">
        <f>SUM(tbl_AllocBal2023[3rd Apportionment])</f>
        <v>6488776</v>
      </c>
      <c r="Q70" s="40">
        <f>SUBTOTAL(109,tbl_AllocBal2023[4th Apportionment])</f>
        <v>4320206</v>
      </c>
      <c r="R70" s="40">
        <f>SUBTOTAL(109,tbl_AllocBal2023[5th Apportionment])</f>
        <v>878114</v>
      </c>
      <c r="S70" s="40">
        <f>SUBTOTAL(109,tbl_AllocBal2023[6th Apportionment])</f>
        <v>1248145</v>
      </c>
      <c r="T70" s="40">
        <f>SUBTOTAL(109,tbl_AllocBal2023[7th Apportionment])</f>
        <v>1270947</v>
      </c>
      <c r="U70" s="40">
        <f>SUBTOTAL(109,tbl_AllocBal2023[8th Apportionment])</f>
        <v>439952</v>
      </c>
      <c r="V70" s="40">
        <f>SUBTOTAL(109,tbl_AllocBal2023[9th Apportionment])</f>
        <v>177625</v>
      </c>
      <c r="W70" s="41">
        <f>SUBTOTAL(109,tbl_AllocBal2023[Invoices])</f>
        <v>0</v>
      </c>
      <c r="X70" s="40">
        <f>SUBTOTAL(109,tbl_AllocBal2023[Total Paid])</f>
        <v>17596406</v>
      </c>
      <c r="Y70" s="40">
        <f>SUBTOTAL(109,tbl_AllocBal2023[Balance Remaining])</f>
        <v>145153</v>
      </c>
    </row>
    <row r="71" spans="1:25" x14ac:dyDescent="0.2">
      <c r="A71" s="5" t="s">
        <v>234</v>
      </c>
      <c r="B71" s="22"/>
      <c r="C71" s="1"/>
      <c r="D71" s="1"/>
      <c r="E71" s="1"/>
      <c r="F71" s="1"/>
      <c r="G71" s="23"/>
      <c r="J71" s="23"/>
      <c r="K71" s="23"/>
      <c r="L71" s="24"/>
      <c r="M71" s="23"/>
      <c r="N71" s="25"/>
      <c r="O71" s="25"/>
      <c r="P71" s="25"/>
      <c r="Q71" s="25"/>
      <c r="R71" s="25"/>
      <c r="S71" s="25"/>
      <c r="T71" s="25"/>
      <c r="U71" s="25"/>
      <c r="V71" s="25"/>
      <c r="W71" s="26"/>
      <c r="X71" s="26"/>
    </row>
    <row r="72" spans="1:25" x14ac:dyDescent="0.2">
      <c r="A72" s="5" t="s">
        <v>235</v>
      </c>
      <c r="B72" s="22"/>
      <c r="C72" s="1"/>
      <c r="D72" s="1"/>
      <c r="E72" s="1"/>
      <c r="F72" s="1"/>
      <c r="G72" s="23"/>
      <c r="J72" s="23"/>
      <c r="K72" s="23"/>
      <c r="L72" s="24"/>
      <c r="M72" s="23"/>
      <c r="N72" s="25"/>
      <c r="O72" s="25"/>
      <c r="P72" s="25"/>
      <c r="Q72" s="25"/>
      <c r="R72" s="25"/>
      <c r="S72" s="25"/>
      <c r="T72" s="25"/>
      <c r="U72" s="25"/>
      <c r="V72" s="25"/>
      <c r="W72" s="26"/>
      <c r="X72" s="26"/>
    </row>
    <row r="73" spans="1:25" x14ac:dyDescent="0.2">
      <c r="A73" s="27" t="s">
        <v>335</v>
      </c>
      <c r="B73" s="22"/>
      <c r="C73" s="1"/>
      <c r="D73" s="1"/>
      <c r="E73" s="1"/>
      <c r="F73" s="1"/>
      <c r="G73" s="23"/>
      <c r="J73" s="23"/>
      <c r="K73" s="23"/>
      <c r="L73" s="24"/>
      <c r="M73" s="23"/>
      <c r="N73" s="25"/>
      <c r="O73" s="25"/>
      <c r="P73" s="25"/>
      <c r="Q73" s="25"/>
      <c r="R73" s="25"/>
      <c r="S73" s="25"/>
      <c r="T73" s="25"/>
      <c r="U73" s="25"/>
      <c r="V73" s="25"/>
      <c r="W73" s="26"/>
      <c r="X73" s="26"/>
    </row>
  </sheetData>
  <phoneticPr fontId="11" type="noConversion"/>
  <conditionalFormatting sqref="B12:B69">
    <cfRule type="duplicateValues" dxfId="27" priority="3"/>
  </conditionalFormatting>
  <conditionalFormatting sqref="G12:G69">
    <cfRule type="duplicateValues" dxfId="26" priority="5"/>
  </conditionalFormatting>
  <hyperlinks>
    <hyperlink ref="A9" r:id="rId1" tooltip="Title I, Part D, Subpart 2– Apportionment Overview Website" xr:uid="{E507B81E-E065-4E5F-ABED-9AD781B7E6D8}"/>
  </hyperlinks>
  <pageMargins left="0.7" right="0.7" top="0.75" bottom="0.75" header="0.3" footer="0.3"/>
  <pageSetup scale="67"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2023-24 Title I, Part D Alloc</vt:lpstr>
      <vt:lpstr>'2023-24 Title I, Part D Alloc'!Print_Titles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Ent-23: Title I, Part D, Subpart 2 (CA Dept of Education)</dc:title>
  <dc:subject>Title I, Part D, Subpart 2 final allocation for fiscal year 2023-24.</dc:subject>
  <dc:creator/>
  <cp:lastModifiedBy/>
  <dcterms:created xsi:type="dcterms:W3CDTF">2025-09-09T18:10:31Z</dcterms:created>
  <dcterms:modified xsi:type="dcterms:W3CDTF">2025-09-09T18:54:23Z</dcterms:modified>
</cp:coreProperties>
</file>