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66925"/>
  <xr:revisionPtr revIDLastSave="0" documentId="13_ncr:1_{50E06DE6-045E-48A9-99B1-332592CB7E9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Y 2024-25 COE Fin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1" l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I52" i="1"/>
  <c r="H52" i="1"/>
  <c r="G52" i="1"/>
  <c r="J52" i="1" l="1"/>
  <c r="F52" i="1"/>
  <c r="E52" i="1" l="1"/>
  <c r="C52" i="1" l="1"/>
  <c r="D52" i="1"/>
</calcChain>
</file>

<file path=xl/sharedStrings.xml><?xml version="1.0" encoding="utf-8"?>
<sst xmlns="http://schemas.openxmlformats.org/spreadsheetml/2006/main" count="110" uniqueCount="110">
  <si>
    <t>County District School (CDS) Code</t>
  </si>
  <si>
    <t>County Office of Education</t>
  </si>
  <si>
    <t>01100170000000</t>
  </si>
  <si>
    <t>Alameda County Office of Education</t>
  </si>
  <si>
    <t>02100250000000</t>
  </si>
  <si>
    <t>Alpine County Office of Education</t>
  </si>
  <si>
    <t>04100410000000</t>
  </si>
  <si>
    <t>Butte County Office of Education</t>
  </si>
  <si>
    <t>07100740000000</t>
  </si>
  <si>
    <t>Contra Costa County Office of Education</t>
  </si>
  <si>
    <t>10101080000000</t>
  </si>
  <si>
    <t>Fresno County Office of Education</t>
  </si>
  <si>
    <t>11101160000000</t>
  </si>
  <si>
    <t>Glenn County Office of Education</t>
  </si>
  <si>
    <t>12101240000000</t>
  </si>
  <si>
    <t>Humboldt County Office of Education</t>
  </si>
  <si>
    <t>13101320000000</t>
  </si>
  <si>
    <t>Imperial County Office of Education</t>
  </si>
  <si>
    <t>14101400000000</t>
  </si>
  <si>
    <t>Inyo County Office of Education</t>
  </si>
  <si>
    <t>15101570000000</t>
  </si>
  <si>
    <t>Kern County Office of Education</t>
  </si>
  <si>
    <t>16101650000000</t>
  </si>
  <si>
    <t>Kings County Office of Education</t>
  </si>
  <si>
    <t>17101730000000</t>
  </si>
  <si>
    <t>Lake County Office of Education</t>
  </si>
  <si>
    <t>19101990000000</t>
  </si>
  <si>
    <t>Los Angeles County Office of Education</t>
  </si>
  <si>
    <t>20102070000000</t>
  </si>
  <si>
    <t>Madera County Superintendent of Schools</t>
  </si>
  <si>
    <t>21102150000000</t>
  </si>
  <si>
    <t>Marin County Office of Education</t>
  </si>
  <si>
    <t>22102230000000</t>
  </si>
  <si>
    <t>Mariposa County Office of Education</t>
  </si>
  <si>
    <t>23102310000000</t>
  </si>
  <si>
    <t>Mendocino County Office of Education</t>
  </si>
  <si>
    <t>24102490000000</t>
  </si>
  <si>
    <t>Merced County Office of Education</t>
  </si>
  <si>
    <t>26102640000000</t>
  </si>
  <si>
    <t>Mono County Office of Education</t>
  </si>
  <si>
    <t>27102720000000</t>
  </si>
  <si>
    <t>Monterey County Office of Education</t>
  </si>
  <si>
    <t>29102980000000</t>
  </si>
  <si>
    <t>Nevada County Office of Education</t>
  </si>
  <si>
    <t>30103060000000</t>
  </si>
  <si>
    <t>Orange County Department of Education</t>
  </si>
  <si>
    <t>31103140000000</t>
  </si>
  <si>
    <t>Placer County Office of Education</t>
  </si>
  <si>
    <t>33103300000000</t>
  </si>
  <si>
    <t>Riverside County Office of Education</t>
  </si>
  <si>
    <t>34103480000000</t>
  </si>
  <si>
    <t>Sacramento County Office of Education</t>
  </si>
  <si>
    <t>36103630000000</t>
  </si>
  <si>
    <t>San Bernardino County Office of Education</t>
  </si>
  <si>
    <t>37103710000000</t>
  </si>
  <si>
    <t>San Diego County Office of Education</t>
  </si>
  <si>
    <t>38103890000000</t>
  </si>
  <si>
    <t>San Francisco County Office of Education</t>
  </si>
  <si>
    <t>39103970000000</t>
  </si>
  <si>
    <t>San Joaquin County Office of Education</t>
  </si>
  <si>
    <t>40104050000000</t>
  </si>
  <si>
    <t>San Luis Obispo County Office of Education</t>
  </si>
  <si>
    <t>41104130000000</t>
  </si>
  <si>
    <t>San Mateo County Office of Education</t>
  </si>
  <si>
    <t>42104210000000</t>
  </si>
  <si>
    <t>Santa Barbara County Office of Education</t>
  </si>
  <si>
    <t>43104390000000</t>
  </si>
  <si>
    <t>Santa Clara County Office of Education</t>
  </si>
  <si>
    <t>44104470000000</t>
  </si>
  <si>
    <t>Santa Cruz County Office of Education</t>
  </si>
  <si>
    <t>45104540000000</t>
  </si>
  <si>
    <t>Shasta County Office of Education</t>
  </si>
  <si>
    <t>47104700000000</t>
  </si>
  <si>
    <t>Siskiyou County Office of Education</t>
  </si>
  <si>
    <t>48104880000000</t>
  </si>
  <si>
    <t>Solano County Office of Education</t>
  </si>
  <si>
    <t>49104960000000</t>
  </si>
  <si>
    <t>Sonoma County Office of Education</t>
  </si>
  <si>
    <t>50105040000000</t>
  </si>
  <si>
    <t>Stanislaus County Office of Education</t>
  </si>
  <si>
    <t>52105200000000</t>
  </si>
  <si>
    <t>Tehama County Department of Education</t>
  </si>
  <si>
    <t>53105380000000</t>
  </si>
  <si>
    <t>Trinity County Office of Education</t>
  </si>
  <si>
    <t>54105460000000</t>
  </si>
  <si>
    <t>Tulare County Office of Education</t>
  </si>
  <si>
    <t>56105610000000</t>
  </si>
  <si>
    <t>Ventura County Office of Education</t>
  </si>
  <si>
    <t>57105790000000</t>
  </si>
  <si>
    <t>Yolo County Office of Education</t>
  </si>
  <si>
    <t>58105870000000</t>
  </si>
  <si>
    <t>Yuba County Office of Education</t>
  </si>
  <si>
    <t>Total</t>
  </si>
  <si>
    <t>California Department of Education</t>
  </si>
  <si>
    <t>Student Achievement and Support Division</t>
  </si>
  <si>
    <t>Comprehensive Support and Improvement (CSI) County Office of Education Plan Development and Implementation Support Subgrant</t>
  </si>
  <si>
    <t>51105120000000</t>
  </si>
  <si>
    <t>Sutter County Office of Education</t>
  </si>
  <si>
    <t>Schedule of Final Funding for the Every Student Succeeds Act (ESSA)</t>
  </si>
  <si>
    <t>Fiscal Year 2024-25</t>
  </si>
  <si>
    <t>2024–25 Total CSI Eligible Schools*</t>
  </si>
  <si>
    <t>2024–25 Final Funding</t>
  </si>
  <si>
    <t>* Final funding is based on a rate of $16,611 per number of eligible schools in each county.</t>
  </si>
  <si>
    <t>1st Apportionment</t>
  </si>
  <si>
    <t>Remaining Balance</t>
  </si>
  <si>
    <t>2nd Apportionment</t>
  </si>
  <si>
    <t>3rd Apportionment</t>
  </si>
  <si>
    <t>4th Apportionment</t>
  </si>
  <si>
    <t>5th Apportionment</t>
  </si>
  <si>
    <t>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</si>
</sst>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0"/>
      <name val="Arial"/>
      <family val="2"/>
    </font>
    <font>
      <b/>
      <sz val="12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4"/>
      <name val="Arial"/>
      <family val="2"/>
    </font>
    <font>
      <b/>
      <sz val="12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theme="4"/>
      </patternFill>
    </fill>
  </fills>
  <borders count="9">
    <border>
      <left/>
      <right/>
      <top/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double">
        <color theme="4"/>
      </top>
      <bottom/>
      <diagonal/>
    </border>
    <border>
      <left/>
      <right/>
      <top style="double">
        <color theme="4"/>
      </top>
      <bottom/>
      <diagonal/>
    </border>
    <border>
      <left/>
      <right style="thin">
        <color theme="4" tint="0.39997558519241921"/>
      </right>
      <top style="double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44" fontId="4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43" fontId="5" fillId="0" borderId="0" xfId="1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/>
    <xf numFmtId="0" fontId="7" fillId="0" borderId="4" xfId="0" applyFont="1" applyBorder="1"/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10" fillId="0" borderId="0" xfId="4" applyFont="1" applyBorder="1" applyAlignment="1">
      <alignment horizontal="left" vertical="top"/>
    </xf>
    <xf numFmtId="0" fontId="3" fillId="0" borderId="0" xfId="3" applyFont="1" applyFill="1" applyBorder="1" applyAlignment="1">
      <alignment horizontal="left" vertical="top"/>
    </xf>
    <xf numFmtId="164" fontId="7" fillId="0" borderId="6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44" fontId="5" fillId="0" borderId="0" xfId="5" applyFont="1" applyFill="1" applyAlignment="1">
      <alignment horizontal="center"/>
    </xf>
    <xf numFmtId="44" fontId="5" fillId="0" borderId="0" xfId="5" applyFont="1" applyFill="1" applyBorder="1" applyAlignment="1">
      <alignment horizontal="center"/>
    </xf>
    <xf numFmtId="0" fontId="11" fillId="0" borderId="0" xfId="0" applyFont="1"/>
    <xf numFmtId="49" fontId="5" fillId="0" borderId="0" xfId="0" applyNumberFormat="1" applyFont="1"/>
    <xf numFmtId="165" fontId="5" fillId="0" borderId="0" xfId="0" applyNumberFormat="1" applyFont="1" applyAlignment="1">
      <alignment horizontal="right"/>
    </xf>
    <xf numFmtId="165" fontId="7" fillId="0" borderId="6" xfId="0" applyNumberFormat="1" applyFont="1" applyBorder="1" applyAlignment="1">
      <alignment horizontal="right"/>
    </xf>
    <xf numFmtId="165" fontId="5" fillId="0" borderId="0" xfId="5" applyNumberFormat="1" applyFont="1" applyFill="1" applyAlignment="1">
      <alignment horizontal="right"/>
    </xf>
    <xf numFmtId="165" fontId="5" fillId="0" borderId="0" xfId="5" applyNumberFormat="1" applyFont="1" applyFill="1" applyBorder="1" applyAlignment="1">
      <alignment horizontal="right"/>
    </xf>
  </cellXfs>
  <cellStyles count="6">
    <cellStyle name="Comma" xfId="1" builtinId="3"/>
    <cellStyle name="Currency" xfId="5" builtinId="4"/>
    <cellStyle name="Heading 1" xfId="3" builtinId="16"/>
    <cellStyle name="Heading 2" xfId="4" builtinId="17"/>
    <cellStyle name="Normal" xfId="0" builtinId="0"/>
    <cellStyle name="Normal 4" xfId="2" xr:uid="{00000000-0005-0000-0000-000004000000}"/>
  </cellStyles>
  <dxfs count="24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alignment horizontal="righ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double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alignment horizontal="righ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double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&quot;$&quot;#,##0.0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alignment horizontal="righ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double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&quot;$&quot;#,##0.0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alignment horizontal="righ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double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&quot;$&quot;#,##0.0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alignment horizontal="righ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double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&quot;$&quot;#,##0.0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$&quot;#,##0"/>
      <alignment horizontal="righ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double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$&quot;#,##0"/>
      <alignment horizontal="righ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double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double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/>
        <top style="double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border diagonalUp="0" diagonalDown="0" outline="0">
        <left style="thin">
          <color theme="4" tint="0.39997558519241921"/>
        </left>
        <right/>
        <top style="double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border outline="0">
        <top style="double">
          <color theme="4"/>
        </top>
      </border>
    </dxf>
    <dxf>
      <border outline="0">
        <top style="thin">
          <color rgb="FF95B3D7"/>
        </top>
        <bottom style="thin">
          <color rgb="FF95B3D7"/>
        </bottom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scheme val="none"/>
      </font>
      <fill>
        <patternFill patternType="solid">
          <fgColor theme="4"/>
          <bgColor theme="4" tint="-0.499984740745262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312810" displayName="Table312810" ref="A5:J52" totalsRowCount="1" headerRowDxfId="23" headerRowBorderDxfId="22" tableBorderDxfId="21" totalsRowBorderDxfId="20">
  <sortState xmlns:xlrd2="http://schemas.microsoft.com/office/spreadsheetml/2017/richdata2" ref="A6:E50">
    <sortCondition ref="A5:A50"/>
  </sortState>
  <tableColumns count="10">
    <tableColumn id="1" xr3:uid="{00000000-0010-0000-0000-000001000000}" name="County District School (CDS) Code" totalsRowLabel="Total" dataDxfId="19" totalsRowDxfId="18"/>
    <tableColumn id="2" xr3:uid="{00000000-0010-0000-0000-000002000000}" name="County Office of Education" dataDxfId="17" totalsRowDxfId="16"/>
    <tableColumn id="3" xr3:uid="{00000000-0010-0000-0000-000003000000}" name="2024–25 Total CSI Eligible Schools*" totalsRowFunction="sum" dataDxfId="15" totalsRowDxfId="14"/>
    <tableColumn id="5" xr3:uid="{00000000-0010-0000-0000-000005000000}" name="2024–25 Final Funding" totalsRowFunction="sum" dataDxfId="13" totalsRowDxfId="12" dataCellStyle="Currency"/>
    <tableColumn id="4" xr3:uid="{74176373-09B0-4B33-8D2E-ED4F2BDDB173}" name="1st Apportionment" totalsRowFunction="sum" dataDxfId="11" totalsRowDxfId="10" dataCellStyle="Currency"/>
    <tableColumn id="7" xr3:uid="{8C8C3B09-F6C2-46B6-82C2-987BE044A653}" name="2nd Apportionment" totalsRowFunction="sum" dataDxfId="9" totalsRowDxfId="8"/>
    <tableColumn id="8" xr3:uid="{CCE699E8-CF85-4498-B8B1-CA2556543E9B}" name="3rd Apportionment" totalsRowFunction="sum" dataDxfId="7" totalsRowDxfId="6"/>
    <tableColumn id="10" xr3:uid="{C4B7ACA3-90ED-48E2-8CBA-36233A3ADABC}" name="4th Apportionment" totalsRowFunction="sum" dataDxfId="5" totalsRowDxfId="4"/>
    <tableColumn id="9" xr3:uid="{41D3C566-17A4-4FD0-A647-8836B743A4D7}" name="5th Apportionment" totalsRowFunction="sum" dataDxfId="3" totalsRowDxfId="2"/>
    <tableColumn id="6" xr3:uid="{371E1718-ADF5-45E5-8D61-EF9E53D2A964}" name="Remaining Balance" totalsRowFunction="sum" dataDxfId="1" totalsRowDxfId="0" dataCellStyle="Currency">
      <calculatedColumnFormula>Table312810[[#This Row],[2024–25 Final Funding]]-Table312810[[#This Row],[1st Apportionment]]-Table312810[[#This Row],[2nd Apportionment]]-Table312810[[#This Row],[3rd Apportionment]]-Table312810[[#This Row],[4th Apportionment]]-Table312810[[#This Row],[5th Apportionment]]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Schedule of Preliminary Funding for the Every Student Succeeds Act County Office of Education Fiscal Year 2024-25."/>
    </ext>
  </extLst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5"/>
  <sheetViews>
    <sheetView tabSelected="1" zoomScaleNormal="100" workbookViewId="0"/>
  </sheetViews>
  <sheetFormatPr defaultColWidth="9.1796875" defaultRowHeight="14" x14ac:dyDescent="0.3"/>
  <cols>
    <col min="1" max="1" width="31.7265625" style="1" customWidth="1"/>
    <col min="2" max="2" width="44.81640625" style="1" bestFit="1" customWidth="1"/>
    <col min="3" max="3" width="23.453125" style="1" bestFit="1" customWidth="1"/>
    <col min="4" max="4" width="29" style="2" bestFit="1" customWidth="1"/>
    <col min="5" max="5" width="21.81640625" style="1" customWidth="1"/>
    <col min="6" max="6" width="22.08984375" style="1" customWidth="1"/>
    <col min="7" max="7" width="22.26953125" style="1" customWidth="1"/>
    <col min="8" max="9" width="21" style="1" customWidth="1"/>
    <col min="10" max="10" width="16.453125" style="1" customWidth="1"/>
    <col min="11" max="11" width="24.1796875" style="1" customWidth="1"/>
    <col min="12" max="16384" width="9.1796875" style="1"/>
  </cols>
  <sheetData>
    <row r="1" spans="1:15" ht="20" x14ac:dyDescent="0.3">
      <c r="A1" s="14" t="s">
        <v>98</v>
      </c>
      <c r="B1" s="14"/>
    </row>
    <row r="2" spans="1:15" ht="18" x14ac:dyDescent="0.3">
      <c r="A2" s="13" t="s">
        <v>95</v>
      </c>
      <c r="B2" s="13"/>
    </row>
    <row r="3" spans="1:15" s="3" customFormat="1" ht="15.5" x14ac:dyDescent="0.35">
      <c r="A3" s="3" t="s">
        <v>99</v>
      </c>
      <c r="D3" s="5"/>
    </row>
    <row r="4" spans="1:15" s="3" customFormat="1" ht="15.5" x14ac:dyDescent="0.35">
      <c r="A4" s="3" t="s">
        <v>102</v>
      </c>
      <c r="D4" s="4"/>
    </row>
    <row r="5" spans="1:15" ht="36" x14ac:dyDescent="0.3">
      <c r="A5" s="6" t="s">
        <v>0</v>
      </c>
      <c r="B5" s="7" t="s">
        <v>1</v>
      </c>
      <c r="C5" s="8" t="s">
        <v>100</v>
      </c>
      <c r="D5" s="8" t="s">
        <v>101</v>
      </c>
      <c r="E5" s="8" t="s">
        <v>103</v>
      </c>
      <c r="F5" s="8" t="s">
        <v>105</v>
      </c>
      <c r="G5" s="8" t="s">
        <v>106</v>
      </c>
      <c r="H5" s="8" t="s">
        <v>107</v>
      </c>
      <c r="I5" s="8" t="s">
        <v>108</v>
      </c>
      <c r="J5" s="8" t="s">
        <v>104</v>
      </c>
    </row>
    <row r="6" spans="1:15" ht="15.5" x14ac:dyDescent="0.35">
      <c r="A6" s="16" t="s">
        <v>2</v>
      </c>
      <c r="B6" s="16" t="s">
        <v>3</v>
      </c>
      <c r="C6" s="3">
        <v>17</v>
      </c>
      <c r="D6" s="17">
        <v>282392</v>
      </c>
      <c r="E6" s="21">
        <v>70598</v>
      </c>
      <c r="F6" s="21">
        <v>0</v>
      </c>
      <c r="G6" s="21">
        <v>0</v>
      </c>
      <c r="H6" s="21">
        <v>14130</v>
      </c>
      <c r="I6" s="21">
        <v>197664</v>
      </c>
      <c r="J6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0</v>
      </c>
      <c r="M6" s="9"/>
      <c r="O6" s="9"/>
    </row>
    <row r="7" spans="1:15" ht="15.5" x14ac:dyDescent="0.35">
      <c r="A7" s="16" t="s">
        <v>4</v>
      </c>
      <c r="B7" s="16" t="s">
        <v>5</v>
      </c>
      <c r="C7" s="3">
        <v>1</v>
      </c>
      <c r="D7" s="17">
        <v>16611</v>
      </c>
      <c r="E7" s="21">
        <v>4152.75</v>
      </c>
      <c r="F7" s="21">
        <v>0</v>
      </c>
      <c r="G7" s="21">
        <v>0</v>
      </c>
      <c r="H7" s="21">
        <v>0</v>
      </c>
      <c r="I7" s="21">
        <v>9534.25</v>
      </c>
      <c r="J7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2924</v>
      </c>
    </row>
    <row r="8" spans="1:15" ht="15.5" x14ac:dyDescent="0.35">
      <c r="A8" s="16" t="s">
        <v>6</v>
      </c>
      <c r="B8" s="16" t="s">
        <v>7</v>
      </c>
      <c r="C8" s="3">
        <v>6</v>
      </c>
      <c r="D8" s="17">
        <v>99668</v>
      </c>
      <c r="E8" s="21">
        <v>24917</v>
      </c>
      <c r="F8" s="21">
        <v>0</v>
      </c>
      <c r="G8" s="21">
        <v>0</v>
      </c>
      <c r="H8" s="21">
        <v>33265</v>
      </c>
      <c r="I8" s="21">
        <v>41486</v>
      </c>
      <c r="J8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0</v>
      </c>
    </row>
    <row r="9" spans="1:15" ht="15.5" x14ac:dyDescent="0.35">
      <c r="A9" s="16" t="s">
        <v>8</v>
      </c>
      <c r="B9" s="16" t="s">
        <v>9</v>
      </c>
      <c r="C9" s="3">
        <v>7</v>
      </c>
      <c r="D9" s="18">
        <v>116279</v>
      </c>
      <c r="E9" s="21">
        <v>29069.75</v>
      </c>
      <c r="F9" s="21">
        <v>0</v>
      </c>
      <c r="G9" s="21">
        <v>0</v>
      </c>
      <c r="H9" s="21">
        <v>8955.25</v>
      </c>
      <c r="I9" s="21">
        <v>52977</v>
      </c>
      <c r="J9" s="24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25277</v>
      </c>
    </row>
    <row r="10" spans="1:15" ht="15.5" x14ac:dyDescent="0.35">
      <c r="A10" s="16" t="s">
        <v>10</v>
      </c>
      <c r="B10" s="16" t="s">
        <v>11</v>
      </c>
      <c r="C10" s="3">
        <v>17</v>
      </c>
      <c r="D10" s="17">
        <v>282392</v>
      </c>
      <c r="E10" s="21">
        <v>70598</v>
      </c>
      <c r="F10" s="21">
        <v>0</v>
      </c>
      <c r="G10" s="21">
        <v>40583</v>
      </c>
      <c r="H10" s="21">
        <v>85627</v>
      </c>
      <c r="I10" s="21">
        <v>85584</v>
      </c>
      <c r="J10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0</v>
      </c>
    </row>
    <row r="11" spans="1:15" ht="15.5" x14ac:dyDescent="0.35">
      <c r="A11" s="16" t="s">
        <v>12</v>
      </c>
      <c r="B11" s="16" t="s">
        <v>13</v>
      </c>
      <c r="C11" s="3">
        <v>1</v>
      </c>
      <c r="D11" s="17">
        <v>16611</v>
      </c>
      <c r="E11" s="21">
        <v>4152.75</v>
      </c>
      <c r="F11" s="21">
        <v>0</v>
      </c>
      <c r="G11" s="21">
        <v>420.25</v>
      </c>
      <c r="H11" s="21">
        <v>6091</v>
      </c>
      <c r="I11" s="21">
        <v>5947</v>
      </c>
      <c r="J11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0</v>
      </c>
    </row>
    <row r="12" spans="1:15" ht="15.5" x14ac:dyDescent="0.35">
      <c r="A12" s="16" t="s">
        <v>14</v>
      </c>
      <c r="B12" s="16" t="s">
        <v>15</v>
      </c>
      <c r="C12" s="3">
        <v>4</v>
      </c>
      <c r="D12" s="17">
        <v>66445</v>
      </c>
      <c r="E12" s="21">
        <v>16611.25</v>
      </c>
      <c r="F12" s="21">
        <v>0</v>
      </c>
      <c r="G12" s="21">
        <v>0</v>
      </c>
      <c r="H12" s="21">
        <v>22047.75</v>
      </c>
      <c r="I12" s="21">
        <v>27786</v>
      </c>
      <c r="J12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0</v>
      </c>
    </row>
    <row r="13" spans="1:15" ht="15.5" x14ac:dyDescent="0.35">
      <c r="A13" s="16" t="s">
        <v>16</v>
      </c>
      <c r="B13" s="16" t="s">
        <v>17</v>
      </c>
      <c r="C13" s="3">
        <v>2</v>
      </c>
      <c r="D13" s="17">
        <v>33223</v>
      </c>
      <c r="E13" s="21">
        <v>8305.75</v>
      </c>
      <c r="F13" s="21">
        <v>0</v>
      </c>
      <c r="G13" s="21">
        <v>0</v>
      </c>
      <c r="H13" s="21">
        <v>9448.25</v>
      </c>
      <c r="I13" s="21">
        <v>15469</v>
      </c>
      <c r="J13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0</v>
      </c>
    </row>
    <row r="14" spans="1:15" ht="15.5" x14ac:dyDescent="0.35">
      <c r="A14" s="16" t="s">
        <v>18</v>
      </c>
      <c r="B14" s="16" t="s">
        <v>19</v>
      </c>
      <c r="C14" s="3">
        <v>3</v>
      </c>
      <c r="D14" s="17">
        <v>49834</v>
      </c>
      <c r="E14" s="21">
        <v>12458.5</v>
      </c>
      <c r="F14" s="21">
        <v>0</v>
      </c>
      <c r="G14" s="21">
        <v>0.5</v>
      </c>
      <c r="H14" s="21">
        <v>16611</v>
      </c>
      <c r="I14" s="21">
        <v>20764</v>
      </c>
      <c r="J14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0</v>
      </c>
    </row>
    <row r="15" spans="1:15" ht="15.5" x14ac:dyDescent="0.35">
      <c r="A15" s="16" t="s">
        <v>20</v>
      </c>
      <c r="B15" s="16" t="s">
        <v>21</v>
      </c>
      <c r="C15" s="3">
        <v>7</v>
      </c>
      <c r="D15" s="17">
        <v>116279</v>
      </c>
      <c r="E15" s="21">
        <v>29069.75</v>
      </c>
      <c r="F15" s="21">
        <v>0</v>
      </c>
      <c r="G15" s="21">
        <v>0</v>
      </c>
      <c r="H15" s="21">
        <v>34846.25</v>
      </c>
      <c r="I15" s="21">
        <v>42918</v>
      </c>
      <c r="J15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9445</v>
      </c>
    </row>
    <row r="16" spans="1:15" ht="15.5" x14ac:dyDescent="0.35">
      <c r="A16" s="16" t="s">
        <v>22</v>
      </c>
      <c r="B16" s="16" t="s">
        <v>23</v>
      </c>
      <c r="C16" s="3">
        <v>1</v>
      </c>
      <c r="D16" s="17">
        <v>16611</v>
      </c>
      <c r="E16" s="21">
        <v>4152.75</v>
      </c>
      <c r="F16" s="21">
        <v>0</v>
      </c>
      <c r="G16" s="21">
        <v>0</v>
      </c>
      <c r="H16" s="21">
        <v>2773.25</v>
      </c>
      <c r="I16" s="21">
        <v>7289</v>
      </c>
      <c r="J16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2396</v>
      </c>
    </row>
    <row r="17" spans="1:10" ht="15.5" x14ac:dyDescent="0.35">
      <c r="A17" s="16" t="s">
        <v>24</v>
      </c>
      <c r="B17" s="16" t="s">
        <v>25</v>
      </c>
      <c r="C17" s="3">
        <v>1</v>
      </c>
      <c r="D17" s="17">
        <v>16611</v>
      </c>
      <c r="E17" s="21">
        <v>4152.75</v>
      </c>
      <c r="F17" s="21">
        <v>0</v>
      </c>
      <c r="G17" s="21">
        <v>0</v>
      </c>
      <c r="H17" s="21">
        <v>3600.25</v>
      </c>
      <c r="I17" s="21">
        <v>8858</v>
      </c>
      <c r="J17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0</v>
      </c>
    </row>
    <row r="18" spans="1:10" ht="15.5" x14ac:dyDescent="0.35">
      <c r="A18" s="16" t="s">
        <v>26</v>
      </c>
      <c r="B18" s="16" t="s">
        <v>27</v>
      </c>
      <c r="C18" s="3">
        <v>76</v>
      </c>
      <c r="D18" s="17">
        <v>1262460</v>
      </c>
      <c r="E18" s="21">
        <v>315615</v>
      </c>
      <c r="F18" s="21">
        <v>0</v>
      </c>
      <c r="G18" s="21">
        <v>0</v>
      </c>
      <c r="H18" s="21">
        <v>34604</v>
      </c>
      <c r="I18" s="21">
        <v>429044</v>
      </c>
      <c r="J18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483197</v>
      </c>
    </row>
    <row r="19" spans="1:10" ht="15.5" x14ac:dyDescent="0.35">
      <c r="A19" s="16" t="s">
        <v>28</v>
      </c>
      <c r="B19" s="16" t="s">
        <v>29</v>
      </c>
      <c r="C19" s="3">
        <v>2</v>
      </c>
      <c r="D19" s="17">
        <v>33223</v>
      </c>
      <c r="E19" s="21">
        <v>8305.75</v>
      </c>
      <c r="F19" s="21">
        <v>0</v>
      </c>
      <c r="G19" s="21">
        <v>0</v>
      </c>
      <c r="H19" s="21">
        <v>11416.25</v>
      </c>
      <c r="I19" s="21">
        <v>13501</v>
      </c>
      <c r="J19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0</v>
      </c>
    </row>
    <row r="20" spans="1:10" ht="15.5" x14ac:dyDescent="0.35">
      <c r="A20" s="16" t="s">
        <v>30</v>
      </c>
      <c r="B20" s="16" t="s">
        <v>31</v>
      </c>
      <c r="C20" s="3">
        <v>1</v>
      </c>
      <c r="D20" s="17">
        <v>16611</v>
      </c>
      <c r="E20" s="21">
        <v>4152.75</v>
      </c>
      <c r="F20" s="21">
        <v>0</v>
      </c>
      <c r="G20" s="21">
        <v>0</v>
      </c>
      <c r="H20" s="21">
        <v>6373.25</v>
      </c>
      <c r="I20" s="21">
        <v>6085</v>
      </c>
      <c r="J20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0</v>
      </c>
    </row>
    <row r="21" spans="1:10" ht="15.5" x14ac:dyDescent="0.35">
      <c r="A21" s="16" t="s">
        <v>32</v>
      </c>
      <c r="B21" s="16" t="s">
        <v>33</v>
      </c>
      <c r="C21" s="3">
        <v>1</v>
      </c>
      <c r="D21" s="17">
        <v>16611</v>
      </c>
      <c r="E21" s="21">
        <v>4152.75</v>
      </c>
      <c r="F21" s="21">
        <v>0</v>
      </c>
      <c r="G21" s="21">
        <v>0</v>
      </c>
      <c r="H21" s="21">
        <v>4762.25</v>
      </c>
      <c r="I21" s="21">
        <v>7696</v>
      </c>
      <c r="J21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0</v>
      </c>
    </row>
    <row r="22" spans="1:10" ht="15.5" x14ac:dyDescent="0.35">
      <c r="A22" s="16" t="s">
        <v>34</v>
      </c>
      <c r="B22" s="16" t="s">
        <v>35</v>
      </c>
      <c r="C22" s="3">
        <v>1</v>
      </c>
      <c r="D22" s="18">
        <v>16611</v>
      </c>
      <c r="E22" s="21">
        <v>4152.75</v>
      </c>
      <c r="F22" s="21">
        <v>12458.25</v>
      </c>
      <c r="G22" s="21">
        <v>0</v>
      </c>
      <c r="H22" s="21">
        <v>0</v>
      </c>
      <c r="I22" s="21">
        <v>0</v>
      </c>
      <c r="J22" s="21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0</v>
      </c>
    </row>
    <row r="23" spans="1:10" ht="15.5" x14ac:dyDescent="0.35">
      <c r="A23" s="16" t="s">
        <v>36</v>
      </c>
      <c r="B23" s="16" t="s">
        <v>37</v>
      </c>
      <c r="C23" s="3">
        <v>2</v>
      </c>
      <c r="D23" s="17">
        <v>33223</v>
      </c>
      <c r="E23" s="21">
        <v>8305.75</v>
      </c>
      <c r="F23" s="21">
        <v>0</v>
      </c>
      <c r="G23" s="21">
        <v>0</v>
      </c>
      <c r="H23" s="21">
        <v>11039.25</v>
      </c>
      <c r="I23" s="21">
        <v>3601</v>
      </c>
      <c r="J23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10277</v>
      </c>
    </row>
    <row r="24" spans="1:10" ht="15.5" x14ac:dyDescent="0.35">
      <c r="A24" s="16" t="s">
        <v>38</v>
      </c>
      <c r="B24" s="16" t="s">
        <v>39</v>
      </c>
      <c r="C24" s="3">
        <v>1</v>
      </c>
      <c r="D24" s="17">
        <v>16611</v>
      </c>
      <c r="E24" s="21">
        <v>4152.75</v>
      </c>
      <c r="F24" s="21">
        <v>0</v>
      </c>
      <c r="G24" s="21">
        <v>0</v>
      </c>
      <c r="H24" s="21">
        <v>1247.25</v>
      </c>
      <c r="I24" s="21">
        <v>5220</v>
      </c>
      <c r="J24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5991</v>
      </c>
    </row>
    <row r="25" spans="1:10" ht="15.5" x14ac:dyDescent="0.35">
      <c r="A25" s="16" t="s">
        <v>40</v>
      </c>
      <c r="B25" s="16" t="s">
        <v>41</v>
      </c>
      <c r="C25" s="3">
        <v>3</v>
      </c>
      <c r="D25" s="17">
        <v>49834</v>
      </c>
      <c r="E25" s="21">
        <v>12458.5</v>
      </c>
      <c r="F25" s="21">
        <v>0</v>
      </c>
      <c r="G25" s="21">
        <v>0</v>
      </c>
      <c r="H25" s="21">
        <v>1754.5</v>
      </c>
      <c r="I25" s="21">
        <v>19965</v>
      </c>
      <c r="J25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15656</v>
      </c>
    </row>
    <row r="26" spans="1:10" ht="15.5" x14ac:dyDescent="0.35">
      <c r="A26" s="16" t="s">
        <v>42</v>
      </c>
      <c r="B26" s="16" t="s">
        <v>43</v>
      </c>
      <c r="C26" s="3">
        <v>2</v>
      </c>
      <c r="D26" s="17">
        <v>33223</v>
      </c>
      <c r="E26" s="21">
        <v>8305.75</v>
      </c>
      <c r="F26" s="21">
        <v>24917.25</v>
      </c>
      <c r="G26" s="21">
        <v>0</v>
      </c>
      <c r="H26" s="21">
        <v>0</v>
      </c>
      <c r="I26" s="21">
        <v>0</v>
      </c>
      <c r="J26" s="21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0</v>
      </c>
    </row>
    <row r="27" spans="1:10" ht="15.5" x14ac:dyDescent="0.35">
      <c r="A27" s="16" t="s">
        <v>44</v>
      </c>
      <c r="B27" s="16" t="s">
        <v>45</v>
      </c>
      <c r="C27" s="3">
        <v>7</v>
      </c>
      <c r="D27" s="17">
        <v>116279</v>
      </c>
      <c r="E27" s="21">
        <v>29069.75</v>
      </c>
      <c r="F27" s="21">
        <v>0</v>
      </c>
      <c r="G27" s="21">
        <v>0</v>
      </c>
      <c r="H27" s="21">
        <v>20402.25</v>
      </c>
      <c r="I27" s="21">
        <v>53799</v>
      </c>
      <c r="J27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13008</v>
      </c>
    </row>
    <row r="28" spans="1:10" ht="15.5" x14ac:dyDescent="0.35">
      <c r="A28" s="16" t="s">
        <v>46</v>
      </c>
      <c r="B28" s="16" t="s">
        <v>47</v>
      </c>
      <c r="C28" s="3">
        <v>4</v>
      </c>
      <c r="D28" s="17">
        <v>66445</v>
      </c>
      <c r="E28" s="21">
        <v>16611.25</v>
      </c>
      <c r="F28" s="21">
        <v>0</v>
      </c>
      <c r="G28" s="21">
        <v>0</v>
      </c>
      <c r="H28" s="21">
        <v>20150.75</v>
      </c>
      <c r="I28" s="21">
        <v>29683</v>
      </c>
      <c r="J28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0</v>
      </c>
    </row>
    <row r="29" spans="1:10" ht="15.5" x14ac:dyDescent="0.35">
      <c r="A29" s="16" t="s">
        <v>48</v>
      </c>
      <c r="B29" s="16" t="s">
        <v>49</v>
      </c>
      <c r="C29" s="3">
        <v>7</v>
      </c>
      <c r="D29" s="17">
        <v>116279</v>
      </c>
      <c r="E29" s="21">
        <v>29069.75</v>
      </c>
      <c r="F29" s="21">
        <v>0</v>
      </c>
      <c r="G29" s="21">
        <v>0</v>
      </c>
      <c r="H29" s="21">
        <v>13160.25</v>
      </c>
      <c r="I29" s="21">
        <v>53815</v>
      </c>
      <c r="J29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20234</v>
      </c>
    </row>
    <row r="30" spans="1:10" ht="15.5" x14ac:dyDescent="0.35">
      <c r="A30" s="16" t="s">
        <v>50</v>
      </c>
      <c r="B30" s="16" t="s">
        <v>51</v>
      </c>
      <c r="C30" s="3">
        <v>19</v>
      </c>
      <c r="D30" s="17">
        <v>315615</v>
      </c>
      <c r="E30" s="21">
        <v>78903.75</v>
      </c>
      <c r="F30" s="21">
        <v>0</v>
      </c>
      <c r="G30" s="21">
        <v>0</v>
      </c>
      <c r="H30" s="21">
        <v>2135.25</v>
      </c>
      <c r="I30" s="21">
        <v>118653</v>
      </c>
      <c r="J30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115923</v>
      </c>
    </row>
    <row r="31" spans="1:10" ht="15.5" x14ac:dyDescent="0.35">
      <c r="A31" s="16" t="s">
        <v>52</v>
      </c>
      <c r="B31" s="16" t="s">
        <v>53</v>
      </c>
      <c r="C31" s="3">
        <v>19</v>
      </c>
      <c r="D31" s="17">
        <v>315615</v>
      </c>
      <c r="E31" s="21">
        <v>78903.75</v>
      </c>
      <c r="F31" s="21">
        <v>0</v>
      </c>
      <c r="G31" s="21">
        <v>0</v>
      </c>
      <c r="H31" s="21">
        <v>36428.25</v>
      </c>
      <c r="I31" s="21">
        <v>165393</v>
      </c>
      <c r="J31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34890</v>
      </c>
    </row>
    <row r="32" spans="1:10" ht="15.5" x14ac:dyDescent="0.35">
      <c r="A32" s="16" t="s">
        <v>54</v>
      </c>
      <c r="B32" s="16" t="s">
        <v>55</v>
      </c>
      <c r="C32" s="3">
        <v>25</v>
      </c>
      <c r="D32" s="17">
        <v>415282</v>
      </c>
      <c r="E32" s="21">
        <v>103820.5</v>
      </c>
      <c r="F32" s="21">
        <v>0</v>
      </c>
      <c r="G32" s="21">
        <v>0</v>
      </c>
      <c r="H32" s="21">
        <v>80309.5</v>
      </c>
      <c r="I32" s="21">
        <v>161931</v>
      </c>
      <c r="J32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69221</v>
      </c>
    </row>
    <row r="33" spans="1:10" ht="15.5" x14ac:dyDescent="0.35">
      <c r="A33" s="16" t="s">
        <v>56</v>
      </c>
      <c r="B33" s="16" t="s">
        <v>57</v>
      </c>
      <c r="C33" s="3">
        <v>5</v>
      </c>
      <c r="D33" s="17">
        <v>83056</v>
      </c>
      <c r="E33" s="21">
        <v>20764</v>
      </c>
      <c r="F33" s="21">
        <v>0</v>
      </c>
      <c r="G33" s="21">
        <v>0</v>
      </c>
      <c r="H33" s="21">
        <v>0</v>
      </c>
      <c r="I33" s="21">
        <v>22259</v>
      </c>
      <c r="J33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40033</v>
      </c>
    </row>
    <row r="34" spans="1:10" ht="15.5" x14ac:dyDescent="0.35">
      <c r="A34" s="16" t="s">
        <v>58</v>
      </c>
      <c r="B34" s="16" t="s">
        <v>59</v>
      </c>
      <c r="C34" s="3">
        <v>9</v>
      </c>
      <c r="D34" s="17">
        <v>149502</v>
      </c>
      <c r="E34" s="21">
        <v>37375.5</v>
      </c>
      <c r="F34" s="21">
        <v>0</v>
      </c>
      <c r="G34" s="21">
        <v>0</v>
      </c>
      <c r="H34" s="21">
        <v>46892.5</v>
      </c>
      <c r="I34" s="21">
        <v>65234</v>
      </c>
      <c r="J34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0</v>
      </c>
    </row>
    <row r="35" spans="1:10" ht="15.5" x14ac:dyDescent="0.35">
      <c r="A35" s="16" t="s">
        <v>60</v>
      </c>
      <c r="B35" s="16" t="s">
        <v>61</v>
      </c>
      <c r="C35" s="3">
        <v>1</v>
      </c>
      <c r="D35" s="17">
        <v>16611</v>
      </c>
      <c r="E35" s="21">
        <v>4152.75</v>
      </c>
      <c r="F35" s="21">
        <v>0</v>
      </c>
      <c r="G35" s="21">
        <v>0</v>
      </c>
      <c r="H35" s="21">
        <v>5399.25</v>
      </c>
      <c r="I35" s="21">
        <v>7059</v>
      </c>
      <c r="J35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0</v>
      </c>
    </row>
    <row r="36" spans="1:10" ht="15.5" x14ac:dyDescent="0.35">
      <c r="A36" s="16" t="s">
        <v>62</v>
      </c>
      <c r="B36" s="16" t="s">
        <v>63</v>
      </c>
      <c r="C36" s="3">
        <v>3</v>
      </c>
      <c r="D36" s="17">
        <v>49834</v>
      </c>
      <c r="E36" s="21">
        <v>12458.5</v>
      </c>
      <c r="F36" s="21">
        <v>0</v>
      </c>
      <c r="G36" s="21">
        <v>0</v>
      </c>
      <c r="H36" s="21">
        <v>13977.5</v>
      </c>
      <c r="I36" s="21">
        <v>21835</v>
      </c>
      <c r="J36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1563</v>
      </c>
    </row>
    <row r="37" spans="1:10" ht="15.5" x14ac:dyDescent="0.35">
      <c r="A37" s="16" t="s">
        <v>64</v>
      </c>
      <c r="B37" s="16" t="s">
        <v>65</v>
      </c>
      <c r="C37" s="3">
        <v>2</v>
      </c>
      <c r="D37" s="17">
        <v>33223</v>
      </c>
      <c r="E37" s="21">
        <v>8305.75</v>
      </c>
      <c r="F37" s="21">
        <v>0</v>
      </c>
      <c r="G37" s="21">
        <v>0</v>
      </c>
      <c r="H37" s="21">
        <v>6491.25</v>
      </c>
      <c r="I37" s="21">
        <v>10670</v>
      </c>
      <c r="J37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7756</v>
      </c>
    </row>
    <row r="38" spans="1:10" ht="15.5" x14ac:dyDescent="0.35">
      <c r="A38" s="16" t="s">
        <v>66</v>
      </c>
      <c r="B38" s="16" t="s">
        <v>67</v>
      </c>
      <c r="C38" s="3">
        <v>10</v>
      </c>
      <c r="D38" s="17">
        <v>166113</v>
      </c>
      <c r="E38" s="21">
        <v>41528.25</v>
      </c>
      <c r="F38" s="21">
        <v>0</v>
      </c>
      <c r="G38" s="21">
        <v>0</v>
      </c>
      <c r="H38" s="21">
        <v>4820.75</v>
      </c>
      <c r="I38" s="21">
        <v>2803</v>
      </c>
      <c r="J38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116961</v>
      </c>
    </row>
    <row r="39" spans="1:10" ht="15.5" x14ac:dyDescent="0.35">
      <c r="A39" s="16" t="s">
        <v>68</v>
      </c>
      <c r="B39" s="16" t="s">
        <v>69</v>
      </c>
      <c r="C39" s="3">
        <v>3</v>
      </c>
      <c r="D39" s="17">
        <v>49834</v>
      </c>
      <c r="E39" s="21">
        <v>12458.5</v>
      </c>
      <c r="F39" s="21">
        <v>0</v>
      </c>
      <c r="G39" s="21">
        <v>0</v>
      </c>
      <c r="H39" s="21">
        <v>18132.5</v>
      </c>
      <c r="I39" s="21">
        <v>19243</v>
      </c>
      <c r="J39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0</v>
      </c>
    </row>
    <row r="40" spans="1:10" ht="15.5" x14ac:dyDescent="0.35">
      <c r="A40" s="16" t="s">
        <v>70</v>
      </c>
      <c r="B40" s="16" t="s">
        <v>71</v>
      </c>
      <c r="C40" s="3">
        <v>5</v>
      </c>
      <c r="D40" s="17">
        <v>83056</v>
      </c>
      <c r="E40" s="21">
        <v>20764</v>
      </c>
      <c r="F40" s="21">
        <v>0</v>
      </c>
      <c r="G40" s="21">
        <v>0</v>
      </c>
      <c r="H40" s="21">
        <v>17578</v>
      </c>
      <c r="I40" s="21">
        <v>21489</v>
      </c>
      <c r="J40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23225</v>
      </c>
    </row>
    <row r="41" spans="1:10" ht="15.5" x14ac:dyDescent="0.35">
      <c r="A41" s="16" t="s">
        <v>72</v>
      </c>
      <c r="B41" s="16" t="s">
        <v>73</v>
      </c>
      <c r="C41" s="3">
        <v>2</v>
      </c>
      <c r="D41" s="17">
        <v>33223</v>
      </c>
      <c r="E41" s="21">
        <v>8305.75</v>
      </c>
      <c r="F41" s="21">
        <v>0</v>
      </c>
      <c r="G41" s="21">
        <v>233.25</v>
      </c>
      <c r="H41" s="21">
        <v>11666</v>
      </c>
      <c r="I41" s="21">
        <v>13018</v>
      </c>
      <c r="J41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0</v>
      </c>
    </row>
    <row r="42" spans="1:10" ht="15.5" x14ac:dyDescent="0.35">
      <c r="A42" s="16" t="s">
        <v>74</v>
      </c>
      <c r="B42" s="16" t="s">
        <v>75</v>
      </c>
      <c r="C42" s="3">
        <v>3</v>
      </c>
      <c r="D42" s="17">
        <v>49834</v>
      </c>
      <c r="E42" s="21">
        <v>12458.5</v>
      </c>
      <c r="F42" s="21">
        <v>0</v>
      </c>
      <c r="G42" s="21">
        <v>0</v>
      </c>
      <c r="H42" s="21">
        <v>16507.5</v>
      </c>
      <c r="I42" s="21">
        <v>20868</v>
      </c>
      <c r="J42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0</v>
      </c>
    </row>
    <row r="43" spans="1:10" ht="15.5" x14ac:dyDescent="0.35">
      <c r="A43" s="16" t="s">
        <v>76</v>
      </c>
      <c r="B43" s="16" t="s">
        <v>77</v>
      </c>
      <c r="C43" s="3">
        <v>3</v>
      </c>
      <c r="D43" s="17">
        <v>49834</v>
      </c>
      <c r="E43" s="21">
        <v>12458.5</v>
      </c>
      <c r="F43" s="21">
        <v>0</v>
      </c>
      <c r="G43" s="21">
        <v>0</v>
      </c>
      <c r="H43" s="21">
        <v>16668.5</v>
      </c>
      <c r="I43" s="21">
        <v>20707</v>
      </c>
      <c r="J43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0</v>
      </c>
    </row>
    <row r="44" spans="1:10" ht="15.5" x14ac:dyDescent="0.35">
      <c r="A44" s="16" t="s">
        <v>78</v>
      </c>
      <c r="B44" s="16" t="s">
        <v>79</v>
      </c>
      <c r="C44" s="3">
        <v>4</v>
      </c>
      <c r="D44" s="17">
        <v>66445</v>
      </c>
      <c r="E44" s="21">
        <v>16611.25</v>
      </c>
      <c r="F44" s="21">
        <v>0</v>
      </c>
      <c r="G44" s="21">
        <v>0</v>
      </c>
      <c r="H44" s="21">
        <v>8689.75</v>
      </c>
      <c r="I44" s="21">
        <v>41144</v>
      </c>
      <c r="J44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0</v>
      </c>
    </row>
    <row r="45" spans="1:10" ht="15.5" x14ac:dyDescent="0.35">
      <c r="A45" s="16" t="s">
        <v>96</v>
      </c>
      <c r="B45" s="16" t="s">
        <v>97</v>
      </c>
      <c r="C45" s="3">
        <v>1</v>
      </c>
      <c r="D45" s="17">
        <v>16611</v>
      </c>
      <c r="E45" s="21">
        <v>4152.75</v>
      </c>
      <c r="F45" s="21">
        <v>0</v>
      </c>
      <c r="G45" s="21">
        <v>0</v>
      </c>
      <c r="H45" s="21">
        <v>0</v>
      </c>
      <c r="I45" s="21">
        <v>12458.25</v>
      </c>
      <c r="J45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0</v>
      </c>
    </row>
    <row r="46" spans="1:10" ht="15.5" x14ac:dyDescent="0.35">
      <c r="A46" s="16" t="s">
        <v>80</v>
      </c>
      <c r="B46" s="16" t="s">
        <v>81</v>
      </c>
      <c r="C46" s="3">
        <v>1</v>
      </c>
      <c r="D46" s="17">
        <v>16611</v>
      </c>
      <c r="E46" s="21">
        <v>4152.75</v>
      </c>
      <c r="F46" s="21">
        <v>0</v>
      </c>
      <c r="G46" s="21">
        <v>0</v>
      </c>
      <c r="H46" s="21">
        <v>5519.25</v>
      </c>
      <c r="I46" s="21">
        <v>6939</v>
      </c>
      <c r="J46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0</v>
      </c>
    </row>
    <row r="47" spans="1:10" ht="15.5" x14ac:dyDescent="0.35">
      <c r="A47" s="16" t="s">
        <v>82</v>
      </c>
      <c r="B47" s="16" t="s">
        <v>83</v>
      </c>
      <c r="C47" s="3">
        <v>1</v>
      </c>
      <c r="D47" s="17">
        <v>16611</v>
      </c>
      <c r="E47" s="21">
        <v>4152.75</v>
      </c>
      <c r="F47" s="21">
        <v>12458.25</v>
      </c>
      <c r="G47" s="21">
        <v>0</v>
      </c>
      <c r="H47" s="21">
        <v>0</v>
      </c>
      <c r="I47" s="21">
        <v>0</v>
      </c>
      <c r="J47" s="21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0</v>
      </c>
    </row>
    <row r="48" spans="1:10" ht="15.5" x14ac:dyDescent="0.35">
      <c r="A48" s="16" t="s">
        <v>84</v>
      </c>
      <c r="B48" s="16" t="s">
        <v>85</v>
      </c>
      <c r="C48" s="3">
        <v>5</v>
      </c>
      <c r="D48" s="17">
        <v>83056</v>
      </c>
      <c r="E48" s="21">
        <v>20764</v>
      </c>
      <c r="F48" s="21">
        <v>0</v>
      </c>
      <c r="G48" s="21">
        <v>0</v>
      </c>
      <c r="H48" s="21">
        <v>5177</v>
      </c>
      <c r="I48" s="21">
        <v>14490</v>
      </c>
      <c r="J48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42625</v>
      </c>
    </row>
    <row r="49" spans="1:10" ht="15.5" x14ac:dyDescent="0.35">
      <c r="A49" s="16" t="s">
        <v>86</v>
      </c>
      <c r="B49" s="16" t="s">
        <v>87</v>
      </c>
      <c r="C49" s="3">
        <v>3</v>
      </c>
      <c r="D49" s="17">
        <v>49834</v>
      </c>
      <c r="E49" s="21">
        <v>12458.5</v>
      </c>
      <c r="F49" s="21">
        <v>0</v>
      </c>
      <c r="G49" s="21">
        <v>0</v>
      </c>
      <c r="H49" s="21">
        <v>15424.5</v>
      </c>
      <c r="I49" s="21">
        <v>21950</v>
      </c>
      <c r="J49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1</v>
      </c>
    </row>
    <row r="50" spans="1:10" ht="15.5" x14ac:dyDescent="0.35">
      <c r="A50" s="16" t="s">
        <v>88</v>
      </c>
      <c r="B50" s="16" t="s">
        <v>89</v>
      </c>
      <c r="C50" s="3">
        <v>2</v>
      </c>
      <c r="D50" s="17">
        <v>33223</v>
      </c>
      <c r="E50" s="21">
        <v>8305.75</v>
      </c>
      <c r="F50" s="21">
        <v>0</v>
      </c>
      <c r="G50" s="21">
        <v>170.25</v>
      </c>
      <c r="H50" s="21">
        <v>12045</v>
      </c>
      <c r="I50" s="21">
        <v>12702</v>
      </c>
      <c r="J50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0</v>
      </c>
    </row>
    <row r="51" spans="1:10" ht="16" thickBot="1" x14ac:dyDescent="0.4">
      <c r="A51" s="16" t="s">
        <v>90</v>
      </c>
      <c r="B51" s="16" t="s">
        <v>91</v>
      </c>
      <c r="C51" s="3">
        <v>1</v>
      </c>
      <c r="D51" s="17">
        <v>16611</v>
      </c>
      <c r="E51" s="21">
        <v>4152.75</v>
      </c>
      <c r="F51" s="21">
        <v>0</v>
      </c>
      <c r="G51" s="21">
        <v>2820.25</v>
      </c>
      <c r="H51" s="21">
        <v>9638</v>
      </c>
      <c r="I51" s="21">
        <v>0</v>
      </c>
      <c r="J51" s="23">
        <f>Table312810[[#This Row],[2024–25 Final Funding]]-Table312810[[#This Row],[1st Apportionment]]-Table312810[[#This Row],[2nd Apportionment]]-Table312810[[#This Row],[3rd Apportionment]]-Table312810[[#This Row],[4th Apportionment]]-Table312810[[#This Row],[5th Apportionment]]</f>
        <v>0</v>
      </c>
    </row>
    <row r="52" spans="1:10" ht="16" thickTop="1" x14ac:dyDescent="0.35">
      <c r="A52" s="10" t="s">
        <v>92</v>
      </c>
      <c r="B52" s="11"/>
      <c r="C52" s="12">
        <f>SUBTOTAL(109,Table312810[2024–25 Total CSI Eligible Schools*])</f>
        <v>301</v>
      </c>
      <c r="D52" s="15">
        <f>SUBTOTAL(109,Table312810[2024–25 Final Funding])</f>
        <v>5000000</v>
      </c>
      <c r="E52" s="15">
        <f>SUBTOTAL(109,Table312810[1st Apportionment])</f>
        <v>1250000</v>
      </c>
      <c r="F52" s="22">
        <f>SUBTOTAL(109,Table312810[2nd Apportionment])</f>
        <v>49833.75</v>
      </c>
      <c r="G52" s="22">
        <f>SUBTOTAL(109,Table312810[3rd Apportionment])</f>
        <v>44227.5</v>
      </c>
      <c r="H52" s="22">
        <f>SUBTOTAL(109,Table312810[4th Apportionment])</f>
        <v>695805.25</v>
      </c>
      <c r="I52" s="22">
        <f>SUBTOTAL(109,Table312810[5th Apportionment])</f>
        <v>1919530.5</v>
      </c>
      <c r="J52" s="22">
        <f>SUBTOTAL(109,Table312810[Remaining Balance])</f>
        <v>1040603</v>
      </c>
    </row>
    <row r="53" spans="1:10" s="3" customFormat="1" ht="15.5" x14ac:dyDescent="0.35">
      <c r="A53" s="3" t="s">
        <v>93</v>
      </c>
      <c r="C53" s="19"/>
      <c r="D53" s="4"/>
    </row>
    <row r="54" spans="1:10" s="3" customFormat="1" ht="15.5" x14ac:dyDescent="0.35">
      <c r="A54" s="3" t="s">
        <v>94</v>
      </c>
      <c r="D54" s="4"/>
    </row>
    <row r="55" spans="1:10" s="3" customFormat="1" ht="15.5" x14ac:dyDescent="0.35">
      <c r="A55" s="20" t="s">
        <v>109</v>
      </c>
      <c r="B55" s="20"/>
      <c r="D55" s="4"/>
    </row>
  </sheetData>
  <phoneticPr fontId="12" type="noConversion"/>
  <pageMargins left="0.7" right="0.7" top="0.75" bottom="0.75" header="0.3" footer="0.3"/>
  <pageSetup orientation="portrait" horizontalDpi="1200" verticalDpi="1200" r:id="rId1"/>
  <ignoredErrors>
    <ignoredError sqref="A6:A7 A49:A51 A31:A48 A26:A30 A24:A25 A18:A23 A9:A17 A8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 2024-25 COE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Recip-24: ESSA CSI COE PDIS (CA Dept of Education)</dc:title>
  <dc:subject>Final funding data for Every Student Succeeds Act (ESSA) Comprehensive Support and Improvement (CSI) for County Office of Education (COE) Plan Development and Implementation Support (PDIS) Subgrant Fiscal Year 2024-25.</dc:subject>
  <dc:creator/>
  <cp:lastModifiedBy/>
  <dcterms:created xsi:type="dcterms:W3CDTF">2025-04-16T20:06:00Z</dcterms:created>
  <dcterms:modified xsi:type="dcterms:W3CDTF">2026-09-22T18:55:59Z</dcterms:modified>
</cp:coreProperties>
</file>