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75909E0F-AE36-4FFA-9771-AD3FD1F40B4B}" xr6:coauthVersionLast="47" xr6:coauthVersionMax="47" xr10:uidLastSave="{00000000-0000-0000-0000-000000000000}"/>
  <bookViews>
    <workbookView xWindow="1275" yWindow="-120" windowWidth="56445" windowHeight="16440" xr2:uid="{00000000-000D-0000-FFFF-FFFF00000000}"/>
  </bookViews>
  <sheets>
    <sheet name="FY 2025-26 Fina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F42" i="1"/>
  <c r="G42" i="1"/>
  <c r="E42" i="1"/>
  <c r="C42" i="1"/>
  <c r="D42" i="1"/>
</calcChain>
</file>

<file path=xl/sharedStrings.xml><?xml version="1.0" encoding="utf-8"?>
<sst xmlns="http://schemas.openxmlformats.org/spreadsheetml/2006/main" count="87" uniqueCount="87">
  <si>
    <t>Comprehensive Support and Improvement (CSI) County Office of Education Plan Approval</t>
  </si>
  <si>
    <t>Fiscal Year 2025-26</t>
  </si>
  <si>
    <t>County District School (CDS) Code</t>
  </si>
  <si>
    <t>County Office of Education</t>
  </si>
  <si>
    <t>2025–26 Total CSI Eligible Schools*</t>
  </si>
  <si>
    <t>01100170000000</t>
  </si>
  <si>
    <t>Alameda County Office of Education</t>
  </si>
  <si>
    <t>04100410000000</t>
  </si>
  <si>
    <t>Butte County Office of Education</t>
  </si>
  <si>
    <t>07100740000000</t>
  </si>
  <si>
    <t>Contra Costa County Office of Education</t>
  </si>
  <si>
    <t>10101080000000</t>
  </si>
  <si>
    <t>Fresno County Office of Education</t>
  </si>
  <si>
    <t>13101320000000</t>
  </si>
  <si>
    <t>Imperial County Office of Education</t>
  </si>
  <si>
    <t>14101400000000</t>
  </si>
  <si>
    <t>Inyo County Office of Education</t>
  </si>
  <si>
    <t>15101570000000</t>
  </si>
  <si>
    <t>Kern County Office of Education</t>
  </si>
  <si>
    <t>16101650000000</t>
  </si>
  <si>
    <t>Kings County Office of Education</t>
  </si>
  <si>
    <t>19101990000000</t>
  </si>
  <si>
    <t>Los Angeles County Office of Education</t>
  </si>
  <si>
    <t>20102070000000</t>
  </si>
  <si>
    <t>Madera County Superintendent of Schools</t>
  </si>
  <si>
    <t>21102150000000</t>
  </si>
  <si>
    <t>Marin County Office of Education</t>
  </si>
  <si>
    <t>24102490000000</t>
  </si>
  <si>
    <t>Merced County Office of Education</t>
  </si>
  <si>
    <t>27102720000000</t>
  </si>
  <si>
    <t>Monterey County Office of Education</t>
  </si>
  <si>
    <t>29102980000000</t>
  </si>
  <si>
    <t>Nevada County Office of Education</t>
  </si>
  <si>
    <t>30103060000000</t>
  </si>
  <si>
    <t>Orange County Department of Education</t>
  </si>
  <si>
    <t>31103140000000</t>
  </si>
  <si>
    <t>Placer County Office of Education</t>
  </si>
  <si>
    <t>33103300000000</t>
  </si>
  <si>
    <t>Riverside County Office of Education</t>
  </si>
  <si>
    <t>34103480000000</t>
  </si>
  <si>
    <t>Sacramento County Office of Education</t>
  </si>
  <si>
    <t>36103630000000</t>
  </si>
  <si>
    <t>San Bernardino County Office of Education</t>
  </si>
  <si>
    <t>37103710000000</t>
  </si>
  <si>
    <t>San Diego County Office of Education</t>
  </si>
  <si>
    <t>38103890000000</t>
  </si>
  <si>
    <t>San Francisco County Office of Education</t>
  </si>
  <si>
    <t>39103970000000</t>
  </si>
  <si>
    <t>San Joaquin County Office of Education</t>
  </si>
  <si>
    <t>41104130000000</t>
  </si>
  <si>
    <t>San Mateo County Office of Education</t>
  </si>
  <si>
    <t>42104210000000</t>
  </si>
  <si>
    <t>Santa Barbara County Office of Education</t>
  </si>
  <si>
    <t>43104390000000</t>
  </si>
  <si>
    <t>Santa Clara County Office of Education</t>
  </si>
  <si>
    <t>44104470000000</t>
  </si>
  <si>
    <t>Santa Cruz County Office of Education</t>
  </si>
  <si>
    <t>45104540000000</t>
  </si>
  <si>
    <t>Shasta County Office of Education</t>
  </si>
  <si>
    <t>47104700000000</t>
  </si>
  <si>
    <t>Siskiyou County Office of Education</t>
  </si>
  <si>
    <t>48104880000000</t>
  </si>
  <si>
    <t>Solano County Office of Education</t>
  </si>
  <si>
    <t>49104960000000</t>
  </si>
  <si>
    <t>Sonoma County Office of Education</t>
  </si>
  <si>
    <t>50105040000000</t>
  </si>
  <si>
    <t>Stanislaus County Office of Education</t>
  </si>
  <si>
    <t>52105200000000</t>
  </si>
  <si>
    <t>Tehama County Department of Education</t>
  </si>
  <si>
    <t>53105380000000</t>
  </si>
  <si>
    <t>Trinity County Office of Education</t>
  </si>
  <si>
    <t>54105460000000</t>
  </si>
  <si>
    <t>Tulare County Office of Education</t>
  </si>
  <si>
    <t>56105610000000</t>
  </si>
  <si>
    <t>Ventura County Office of Education</t>
  </si>
  <si>
    <t>58105870000000</t>
  </si>
  <si>
    <t>Yuba County Office of Education</t>
  </si>
  <si>
    <t>Total</t>
  </si>
  <si>
    <t>California Department of Education</t>
  </si>
  <si>
    <t>Student Achievement and Support Division</t>
  </si>
  <si>
    <t>Schedule of Final Funding for the Every Student Succeeds Act (ESSA)</t>
  </si>
  <si>
    <t>* Final funding is based on a rate of $27,174 per number of eligible schools in each county.</t>
  </si>
  <si>
    <t>2025–26 Final Funding</t>
  </si>
  <si>
    <t>1st Apportionment</t>
  </si>
  <si>
    <t>2nd  Apportionment</t>
  </si>
  <si>
    <t>Balance Remaining</t>
  </si>
  <si>
    <t>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</si>
</sst>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6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4"/>
      <color theme="0"/>
      <name val="Arial"/>
      <family val="2"/>
    </font>
    <font>
      <b/>
      <sz val="13"/>
      <color theme="3"/>
      <name val="Calibri"/>
      <family val="2"/>
      <scheme val="minor"/>
    </font>
    <font>
      <b/>
      <sz val="14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theme="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5" fillId="0" borderId="0" applyNumberFormat="0" applyFont="0" applyFill="0" applyBorder="0" applyAlignment="0" applyProtection="0"/>
    <xf numFmtId="0" fontId="7" fillId="0" borderId="2" applyNumberFormat="0" applyFill="0" applyAlignment="0" applyProtection="0"/>
  </cellStyleXfs>
  <cellXfs count="26">
    <xf numFmtId="0" fontId="0" fillId="0" borderId="0" xfId="0"/>
    <xf numFmtId="0" fontId="3" fillId="0" borderId="0" xfId="3" applyFont="1" applyFill="1" applyBorder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center"/>
    </xf>
    <xf numFmtId="44" fontId="4" fillId="0" borderId="0" xfId="2" applyFont="1"/>
    <xf numFmtId="43" fontId="4" fillId="0" borderId="0" xfId="1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left"/>
    </xf>
    <xf numFmtId="0" fontId="8" fillId="0" borderId="0" xfId="5" applyFont="1" applyFill="1" applyBorder="1" applyAlignment="1">
      <alignment horizontal="left" vertical="top"/>
    </xf>
    <xf numFmtId="44" fontId="5" fillId="0" borderId="0" xfId="2" applyFont="1"/>
    <xf numFmtId="0" fontId="5" fillId="0" borderId="7" xfId="0" applyFont="1" applyBorder="1"/>
    <xf numFmtId="0" fontId="5" fillId="0" borderId="3" xfId="0" applyFont="1" applyBorder="1"/>
    <xf numFmtId="44" fontId="5" fillId="0" borderId="8" xfId="2" applyFont="1" applyFill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44" fontId="5" fillId="0" borderId="11" xfId="0" applyNumberFormat="1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44" fontId="5" fillId="0" borderId="6" xfId="2" applyFont="1" applyFill="1" applyBorder="1" applyAlignment="1">
      <alignment horizontal="center"/>
    </xf>
    <xf numFmtId="44" fontId="5" fillId="0" borderId="11" xfId="2" applyFont="1" applyFill="1" applyBorder="1" applyAlignment="1">
      <alignment horizontal="center"/>
    </xf>
    <xf numFmtId="44" fontId="6" fillId="2" borderId="5" xfId="2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44" fontId="6" fillId="2" borderId="6" xfId="2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6">
    <cellStyle name="Comma" xfId="1" builtinId="3"/>
    <cellStyle name="Currency" xfId="2" builtinId="4"/>
    <cellStyle name="Heading 1" xfId="3" builtinId="16"/>
    <cellStyle name="Heading 2" xfId="5" builtinId="17"/>
    <cellStyle name="Normal" xfId="0" builtinId="0"/>
    <cellStyle name="Normal 4" xfId="4" xr:uid="{00000000-0005-0000-0000-000005000000}"/>
  </cellStyles>
  <dxfs count="19">
    <dxf>
      <fill>
        <patternFill patternType="solid">
          <fgColor theme="4"/>
          <bgColor theme="4" tint="-0.499984740745262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(&quot;$&quot;* #,##0.00_);_(&quot;$&quot;* \(#,##0.00\);_(&quot;$&quot;* &quot;-&quot;??_);_(@_)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(&quot;$&quot;* #,##0.00_);_(&quot;$&quot;* \(#,##0.00\);_(&quot;$&quot;* &quot;-&quot;??_);_(@_)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(&quot;$&quot;* #,##0.00_);_(&quot;$&quot;* \(#,##0.00\);_(&quot;$&quot;* &quot;-&quot;??_);_(@_)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(&quot;$&quot;* #,##0.00_);_(&quot;$&quot;* \(#,##0.00\);_(&quot;$&quot;* &quot;-&quot;??_);_(@_)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31211" displayName="Table31211" ref="A5:G42" totalsRowCount="1" headerRowDxfId="0" totalsRowDxfId="16" headerRowBorderDxfId="18" tableBorderDxfId="17" totalsRowBorderDxfId="15">
  <sortState xmlns:xlrd2="http://schemas.microsoft.com/office/spreadsheetml/2017/richdata2" ref="A6:E45">
    <sortCondition ref="A5:A45"/>
  </sortState>
  <tableColumns count="7">
    <tableColumn id="1" xr3:uid="{00000000-0010-0000-0000-000001000000}" name="County District School (CDS) Code" totalsRowLabel="Total" dataDxfId="14" totalsRowDxfId="13"/>
    <tableColumn id="2" xr3:uid="{00000000-0010-0000-0000-000002000000}" name="County Office of Education" dataDxfId="12" totalsRowDxfId="11"/>
    <tableColumn id="3" xr3:uid="{00000000-0010-0000-0000-000003000000}" name="2025–26 Total CSI Eligible Schools*" totalsRowFunction="sum" dataDxfId="10" totalsRowDxfId="9"/>
    <tableColumn id="5" xr3:uid="{00000000-0010-0000-0000-000005000000}" name="2025–26 Final Funding" totalsRowFunction="sum" dataDxfId="8" totalsRowDxfId="7" dataCellStyle="Currency"/>
    <tableColumn id="4" xr3:uid="{DF88A6DE-C8BE-4E34-AFCE-15ED27E8AFE8}" name="1st Apportionment" totalsRowFunction="sum" dataDxfId="6" totalsRowDxfId="5" dataCellStyle="Currency"/>
    <tableColumn id="6" xr3:uid="{6353E50C-BFE8-46F2-B727-6E9E17D2A3B5}" name="2nd  Apportionment" totalsRowFunction="sum" dataDxfId="4" totalsRowDxfId="3" dataCellStyle="Currency"/>
    <tableColumn id="7" xr3:uid="{07E7ADCF-5BEA-4F11-AF04-5E127984567D}" name="Balance Remaining" totalsRowFunction="sum" dataDxfId="2" totalsRowDxfId="1" dataCellStyle="Currency">
      <calculatedColumnFormula>Table31211[[#This Row],[2025–26 Final Funding]]-Table31211[[#This Row],[1st Apportionment]]-Table31211[[#This Row],[2nd  Apportionment]]</calculatedColumnFormula>
    </tableColumn>
  </tableColumns>
  <tableStyleInfo name="TableStyleMedium20" showFirstColumn="0" showLastColumn="0" showRowStripes="1" showColumnStripes="0"/>
  <extLst>
    <ext xmlns:x14="http://schemas.microsoft.com/office/spreadsheetml/2009/9/main" uri="{504A1905-F514-4f6f-8877-14C23A59335A}">
      <x14:table altTextSummary="Schedule of Preliminary Funding for the Every Student Succeeds Act County Office of Education Fiscal Year 2025-26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zoomScaleNormal="100" workbookViewId="0"/>
  </sheetViews>
  <sheetFormatPr defaultColWidth="9.140625" defaultRowHeight="14.25" x14ac:dyDescent="0.2"/>
  <cols>
    <col min="1" max="1" width="47" style="2" customWidth="1"/>
    <col min="2" max="2" width="44.85546875" style="2" bestFit="1" customWidth="1"/>
    <col min="3" max="3" width="49.28515625" style="3" bestFit="1" customWidth="1"/>
    <col min="4" max="4" width="32.5703125" style="4" bestFit="1" customWidth="1"/>
    <col min="5" max="6" width="21.28515625" style="2" bestFit="1" customWidth="1"/>
    <col min="7" max="7" width="17.5703125" style="2" bestFit="1" customWidth="1"/>
    <col min="8" max="16384" width="9.140625" style="2"/>
  </cols>
  <sheetData>
    <row r="1" spans="1:7" ht="20.25" x14ac:dyDescent="0.2">
      <c r="A1" s="1" t="s">
        <v>80</v>
      </c>
    </row>
    <row r="2" spans="1:7" ht="18" x14ac:dyDescent="0.2">
      <c r="A2" s="9" t="s">
        <v>0</v>
      </c>
    </row>
    <row r="3" spans="1:7" ht="15" x14ac:dyDescent="0.2">
      <c r="A3" s="6" t="s">
        <v>1</v>
      </c>
      <c r="C3" s="5"/>
    </row>
    <row r="4" spans="1:7" ht="15" x14ac:dyDescent="0.2">
      <c r="A4" s="6" t="s">
        <v>81</v>
      </c>
    </row>
    <row r="5" spans="1:7" s="25" customFormat="1" ht="36" x14ac:dyDescent="0.25">
      <c r="A5" s="21" t="s">
        <v>2</v>
      </c>
      <c r="B5" s="22" t="s">
        <v>3</v>
      </c>
      <c r="C5" s="23" t="s">
        <v>4</v>
      </c>
      <c r="D5" s="24" t="s">
        <v>82</v>
      </c>
      <c r="E5" s="20" t="s">
        <v>83</v>
      </c>
      <c r="F5" s="20" t="s">
        <v>84</v>
      </c>
      <c r="G5" s="20" t="s">
        <v>85</v>
      </c>
    </row>
    <row r="6" spans="1:7" ht="15" x14ac:dyDescent="0.2">
      <c r="A6" s="11" t="s">
        <v>5</v>
      </c>
      <c r="B6" s="12" t="s">
        <v>6</v>
      </c>
      <c r="C6" s="12">
        <v>8</v>
      </c>
      <c r="D6" s="13">
        <v>217391</v>
      </c>
      <c r="E6" s="13">
        <v>54347.75</v>
      </c>
      <c r="F6" s="18">
        <v>0</v>
      </c>
      <c r="G6" s="18">
        <f>Table31211[[#This Row],[2025–26 Final Funding]]-Table31211[[#This Row],[1st Apportionment]]-Table31211[[#This Row],[2nd  Apportionment]]</f>
        <v>163043.25</v>
      </c>
    </row>
    <row r="7" spans="1:7" ht="15" x14ac:dyDescent="0.2">
      <c r="A7" s="11" t="s">
        <v>7</v>
      </c>
      <c r="B7" s="12" t="s">
        <v>8</v>
      </c>
      <c r="C7" s="12">
        <v>4</v>
      </c>
      <c r="D7" s="13">
        <v>108696</v>
      </c>
      <c r="E7" s="13">
        <v>27174</v>
      </c>
      <c r="F7" s="13">
        <v>0</v>
      </c>
      <c r="G7" s="13">
        <f>Table31211[[#This Row],[2025–26 Final Funding]]-Table31211[[#This Row],[1st Apportionment]]-Table31211[[#This Row],[2nd  Apportionment]]</f>
        <v>81522</v>
      </c>
    </row>
    <row r="8" spans="1:7" ht="15" x14ac:dyDescent="0.2">
      <c r="A8" s="11" t="s">
        <v>9</v>
      </c>
      <c r="B8" s="12" t="s">
        <v>10</v>
      </c>
      <c r="C8" s="12">
        <v>5</v>
      </c>
      <c r="D8" s="13">
        <v>135870</v>
      </c>
      <c r="E8" s="13">
        <v>33967.5</v>
      </c>
      <c r="F8" s="13">
        <v>0</v>
      </c>
      <c r="G8" s="13">
        <f>Table31211[[#This Row],[2025–26 Final Funding]]-Table31211[[#This Row],[1st Apportionment]]-Table31211[[#This Row],[2nd  Apportionment]]</f>
        <v>101902.5</v>
      </c>
    </row>
    <row r="9" spans="1:7" ht="15" x14ac:dyDescent="0.2">
      <c r="A9" s="11" t="s">
        <v>11</v>
      </c>
      <c r="B9" s="12" t="s">
        <v>12</v>
      </c>
      <c r="C9" s="12">
        <v>9</v>
      </c>
      <c r="D9" s="13">
        <v>244565</v>
      </c>
      <c r="E9" s="13">
        <v>61141.25</v>
      </c>
      <c r="F9" s="13">
        <v>3765.75</v>
      </c>
      <c r="G9" s="13">
        <f>Table31211[[#This Row],[2025–26 Final Funding]]-Table31211[[#This Row],[1st Apportionment]]-Table31211[[#This Row],[2nd  Apportionment]]</f>
        <v>179658</v>
      </c>
    </row>
    <row r="10" spans="1:7" ht="15" x14ac:dyDescent="0.2">
      <c r="A10" s="11" t="s">
        <v>13</v>
      </c>
      <c r="B10" s="12" t="s">
        <v>14</v>
      </c>
      <c r="C10" s="12">
        <v>1</v>
      </c>
      <c r="D10" s="13">
        <v>27174</v>
      </c>
      <c r="E10" s="13">
        <v>6793.5</v>
      </c>
      <c r="F10" s="13">
        <v>0</v>
      </c>
      <c r="G10" s="13">
        <f>Table31211[[#This Row],[2025–26 Final Funding]]-Table31211[[#This Row],[1st Apportionment]]-Table31211[[#This Row],[2nd  Apportionment]]</f>
        <v>20380.5</v>
      </c>
    </row>
    <row r="11" spans="1:7" ht="15" x14ac:dyDescent="0.2">
      <c r="A11" s="11" t="s">
        <v>15</v>
      </c>
      <c r="B11" s="12" t="s">
        <v>16</v>
      </c>
      <c r="C11" s="12">
        <v>3</v>
      </c>
      <c r="D11" s="13">
        <v>81522</v>
      </c>
      <c r="E11" s="13">
        <v>20380.5</v>
      </c>
      <c r="F11" s="13">
        <v>0</v>
      </c>
      <c r="G11" s="13">
        <f>Table31211[[#This Row],[2025–26 Final Funding]]-Table31211[[#This Row],[1st Apportionment]]-Table31211[[#This Row],[2nd  Apportionment]]</f>
        <v>61141.5</v>
      </c>
    </row>
    <row r="12" spans="1:7" ht="15" x14ac:dyDescent="0.2">
      <c r="A12" s="11" t="s">
        <v>17</v>
      </c>
      <c r="B12" s="12" t="s">
        <v>18</v>
      </c>
      <c r="C12" s="12">
        <v>4</v>
      </c>
      <c r="D12" s="13">
        <v>108696</v>
      </c>
      <c r="E12" s="13">
        <v>27174</v>
      </c>
      <c r="F12" s="13">
        <v>0</v>
      </c>
      <c r="G12" s="13">
        <f>Table31211[[#This Row],[2025–26 Final Funding]]-Table31211[[#This Row],[1st Apportionment]]-Table31211[[#This Row],[2nd  Apportionment]]</f>
        <v>81522</v>
      </c>
    </row>
    <row r="13" spans="1:7" ht="15" x14ac:dyDescent="0.2">
      <c r="A13" s="11" t="s">
        <v>19</v>
      </c>
      <c r="B13" s="12" t="s">
        <v>20</v>
      </c>
      <c r="C13" s="12">
        <v>1</v>
      </c>
      <c r="D13" s="13">
        <v>27174</v>
      </c>
      <c r="E13" s="13">
        <v>6793.5</v>
      </c>
      <c r="F13" s="13">
        <v>0</v>
      </c>
      <c r="G13" s="13">
        <f>Table31211[[#This Row],[2025–26 Final Funding]]-Table31211[[#This Row],[1st Apportionment]]-Table31211[[#This Row],[2nd  Apportionment]]</f>
        <v>20380.5</v>
      </c>
    </row>
    <row r="14" spans="1:7" ht="15" x14ac:dyDescent="0.2">
      <c r="A14" s="11" t="s">
        <v>21</v>
      </c>
      <c r="B14" s="12" t="s">
        <v>22</v>
      </c>
      <c r="C14" s="12">
        <v>55</v>
      </c>
      <c r="D14" s="13">
        <v>1494561</v>
      </c>
      <c r="E14" s="13">
        <v>373640.25</v>
      </c>
      <c r="F14" s="13">
        <v>0</v>
      </c>
      <c r="G14" s="13">
        <f>Table31211[[#This Row],[2025–26 Final Funding]]-Table31211[[#This Row],[1st Apportionment]]-Table31211[[#This Row],[2nd  Apportionment]]</f>
        <v>1120920.75</v>
      </c>
    </row>
    <row r="15" spans="1:7" ht="15" x14ac:dyDescent="0.2">
      <c r="A15" s="11" t="s">
        <v>23</v>
      </c>
      <c r="B15" s="12" t="s">
        <v>24</v>
      </c>
      <c r="C15" s="12">
        <v>2</v>
      </c>
      <c r="D15" s="13">
        <v>54348</v>
      </c>
      <c r="E15" s="13">
        <v>13587</v>
      </c>
      <c r="F15" s="13">
        <v>0</v>
      </c>
      <c r="G15" s="13">
        <f>Table31211[[#This Row],[2025–26 Final Funding]]-Table31211[[#This Row],[1st Apportionment]]-Table31211[[#This Row],[2nd  Apportionment]]</f>
        <v>40761</v>
      </c>
    </row>
    <row r="16" spans="1:7" ht="15" x14ac:dyDescent="0.2">
      <c r="A16" s="11" t="s">
        <v>25</v>
      </c>
      <c r="B16" s="12" t="s">
        <v>26</v>
      </c>
      <c r="C16" s="12">
        <v>1</v>
      </c>
      <c r="D16" s="13">
        <v>27174</v>
      </c>
      <c r="E16" s="13">
        <v>6793.5</v>
      </c>
      <c r="F16" s="13">
        <v>0</v>
      </c>
      <c r="G16" s="13">
        <f>Table31211[[#This Row],[2025–26 Final Funding]]-Table31211[[#This Row],[1st Apportionment]]-Table31211[[#This Row],[2nd  Apportionment]]</f>
        <v>20380.5</v>
      </c>
    </row>
    <row r="17" spans="1:7" ht="15" x14ac:dyDescent="0.2">
      <c r="A17" s="11" t="s">
        <v>27</v>
      </c>
      <c r="B17" s="12" t="s">
        <v>28</v>
      </c>
      <c r="C17" s="12">
        <v>1</v>
      </c>
      <c r="D17" s="13">
        <v>27174</v>
      </c>
      <c r="E17" s="13">
        <v>6793.5</v>
      </c>
      <c r="F17" s="13">
        <v>0</v>
      </c>
      <c r="G17" s="13">
        <f>Table31211[[#This Row],[2025–26 Final Funding]]-Table31211[[#This Row],[1st Apportionment]]-Table31211[[#This Row],[2nd  Apportionment]]</f>
        <v>20380.5</v>
      </c>
    </row>
    <row r="18" spans="1:7" ht="15" x14ac:dyDescent="0.2">
      <c r="A18" s="11" t="s">
        <v>29</v>
      </c>
      <c r="B18" s="12" t="s">
        <v>30</v>
      </c>
      <c r="C18" s="12">
        <v>1</v>
      </c>
      <c r="D18" s="13">
        <v>27174</v>
      </c>
      <c r="E18" s="13">
        <v>6793.5</v>
      </c>
      <c r="F18" s="13">
        <v>0</v>
      </c>
      <c r="G18" s="13">
        <f>Table31211[[#This Row],[2025–26 Final Funding]]-Table31211[[#This Row],[1st Apportionment]]-Table31211[[#This Row],[2nd  Apportionment]]</f>
        <v>20380.5</v>
      </c>
    </row>
    <row r="19" spans="1:7" ht="15" x14ac:dyDescent="0.2">
      <c r="A19" s="11" t="s">
        <v>31</v>
      </c>
      <c r="B19" s="12" t="s">
        <v>32</v>
      </c>
      <c r="C19" s="12">
        <v>2</v>
      </c>
      <c r="D19" s="13">
        <v>54348</v>
      </c>
      <c r="E19" s="13">
        <v>13587</v>
      </c>
      <c r="F19" s="13">
        <v>40761</v>
      </c>
      <c r="G19" s="13">
        <f>Table31211[[#This Row],[2025–26 Final Funding]]-Table31211[[#This Row],[1st Apportionment]]-Table31211[[#This Row],[2nd  Apportionment]]</f>
        <v>0</v>
      </c>
    </row>
    <row r="20" spans="1:7" ht="15" x14ac:dyDescent="0.2">
      <c r="A20" s="11" t="s">
        <v>33</v>
      </c>
      <c r="B20" s="12" t="s">
        <v>34</v>
      </c>
      <c r="C20" s="12">
        <v>6</v>
      </c>
      <c r="D20" s="13">
        <v>163043</v>
      </c>
      <c r="E20" s="13">
        <v>40760.75</v>
      </c>
      <c r="F20" s="13">
        <v>6591.25</v>
      </c>
      <c r="G20" s="13">
        <f>Table31211[[#This Row],[2025–26 Final Funding]]-Table31211[[#This Row],[1st Apportionment]]-Table31211[[#This Row],[2nd  Apportionment]]</f>
        <v>115691</v>
      </c>
    </row>
    <row r="21" spans="1:7" ht="15" x14ac:dyDescent="0.2">
      <c r="A21" s="11" t="s">
        <v>35</v>
      </c>
      <c r="B21" s="12" t="s">
        <v>36</v>
      </c>
      <c r="C21" s="12">
        <v>3</v>
      </c>
      <c r="D21" s="13">
        <v>81522</v>
      </c>
      <c r="E21" s="13">
        <v>20380.5</v>
      </c>
      <c r="F21" s="13">
        <v>0</v>
      </c>
      <c r="G21" s="13">
        <f>Table31211[[#This Row],[2025–26 Final Funding]]-Table31211[[#This Row],[1st Apportionment]]-Table31211[[#This Row],[2nd  Apportionment]]</f>
        <v>61141.5</v>
      </c>
    </row>
    <row r="22" spans="1:7" ht="15" x14ac:dyDescent="0.2">
      <c r="A22" s="11" t="s">
        <v>37</v>
      </c>
      <c r="B22" s="12" t="s">
        <v>38</v>
      </c>
      <c r="C22" s="12">
        <v>3</v>
      </c>
      <c r="D22" s="13">
        <v>81522</v>
      </c>
      <c r="E22" s="13">
        <v>20380.5</v>
      </c>
      <c r="F22" s="13">
        <v>0</v>
      </c>
      <c r="G22" s="13">
        <f>Table31211[[#This Row],[2025–26 Final Funding]]-Table31211[[#This Row],[1st Apportionment]]-Table31211[[#This Row],[2nd  Apportionment]]</f>
        <v>61141.5</v>
      </c>
    </row>
    <row r="23" spans="1:7" ht="15" x14ac:dyDescent="0.2">
      <c r="A23" s="11" t="s">
        <v>39</v>
      </c>
      <c r="B23" s="12" t="s">
        <v>40</v>
      </c>
      <c r="C23" s="12">
        <v>13</v>
      </c>
      <c r="D23" s="13">
        <v>353261</v>
      </c>
      <c r="E23" s="13">
        <v>88315.25</v>
      </c>
      <c r="F23" s="13">
        <v>0</v>
      </c>
      <c r="G23" s="13">
        <f>Table31211[[#This Row],[2025–26 Final Funding]]-Table31211[[#This Row],[1st Apportionment]]-Table31211[[#This Row],[2nd  Apportionment]]</f>
        <v>264945.75</v>
      </c>
    </row>
    <row r="24" spans="1:7" ht="15" x14ac:dyDescent="0.2">
      <c r="A24" s="11" t="s">
        <v>41</v>
      </c>
      <c r="B24" s="12" t="s">
        <v>42</v>
      </c>
      <c r="C24" s="12">
        <v>9</v>
      </c>
      <c r="D24" s="13">
        <v>244565</v>
      </c>
      <c r="E24" s="13">
        <v>61141.25</v>
      </c>
      <c r="F24" s="13">
        <v>0</v>
      </c>
      <c r="G24" s="13">
        <f>Table31211[[#This Row],[2025–26 Final Funding]]-Table31211[[#This Row],[1st Apportionment]]-Table31211[[#This Row],[2nd  Apportionment]]</f>
        <v>183423.75</v>
      </c>
    </row>
    <row r="25" spans="1:7" ht="15" x14ac:dyDescent="0.2">
      <c r="A25" s="11" t="s">
        <v>43</v>
      </c>
      <c r="B25" s="12" t="s">
        <v>44</v>
      </c>
      <c r="C25" s="12">
        <v>21</v>
      </c>
      <c r="D25" s="13">
        <v>570652</v>
      </c>
      <c r="E25" s="13">
        <v>142663</v>
      </c>
      <c r="F25" s="13">
        <v>21693</v>
      </c>
      <c r="G25" s="13">
        <f>Table31211[[#This Row],[2025–26 Final Funding]]-Table31211[[#This Row],[1st Apportionment]]-Table31211[[#This Row],[2nd  Apportionment]]</f>
        <v>406296</v>
      </c>
    </row>
    <row r="26" spans="1:7" ht="15" x14ac:dyDescent="0.2">
      <c r="A26" s="11" t="s">
        <v>45</v>
      </c>
      <c r="B26" s="12" t="s">
        <v>46</v>
      </c>
      <c r="C26" s="12">
        <v>2</v>
      </c>
      <c r="D26" s="13">
        <v>54348</v>
      </c>
      <c r="E26" s="13">
        <v>13587</v>
      </c>
      <c r="F26" s="13">
        <v>0</v>
      </c>
      <c r="G26" s="13">
        <f>Table31211[[#This Row],[2025–26 Final Funding]]-Table31211[[#This Row],[1st Apportionment]]-Table31211[[#This Row],[2nd  Apportionment]]</f>
        <v>40761</v>
      </c>
    </row>
    <row r="27" spans="1:7" ht="15" x14ac:dyDescent="0.2">
      <c r="A27" s="11" t="s">
        <v>47</v>
      </c>
      <c r="B27" s="12" t="s">
        <v>48</v>
      </c>
      <c r="C27" s="12">
        <v>5</v>
      </c>
      <c r="D27" s="13">
        <v>135870</v>
      </c>
      <c r="E27" s="13">
        <v>33967.5</v>
      </c>
      <c r="F27" s="13">
        <v>0</v>
      </c>
      <c r="G27" s="13">
        <f>Table31211[[#This Row],[2025–26 Final Funding]]-Table31211[[#This Row],[1st Apportionment]]-Table31211[[#This Row],[2nd  Apportionment]]</f>
        <v>101902.5</v>
      </c>
    </row>
    <row r="28" spans="1:7" ht="15" x14ac:dyDescent="0.2">
      <c r="A28" s="11" t="s">
        <v>49</v>
      </c>
      <c r="B28" s="12" t="s">
        <v>50</v>
      </c>
      <c r="C28" s="12">
        <v>2</v>
      </c>
      <c r="D28" s="13">
        <v>54348</v>
      </c>
      <c r="E28" s="13">
        <v>13587</v>
      </c>
      <c r="F28" s="13">
        <v>0</v>
      </c>
      <c r="G28" s="13">
        <f>Table31211[[#This Row],[2025–26 Final Funding]]-Table31211[[#This Row],[1st Apportionment]]-Table31211[[#This Row],[2nd  Apportionment]]</f>
        <v>40761</v>
      </c>
    </row>
    <row r="29" spans="1:7" ht="15" x14ac:dyDescent="0.2">
      <c r="A29" s="11" t="s">
        <v>51</v>
      </c>
      <c r="B29" s="12" t="s">
        <v>52</v>
      </c>
      <c r="C29" s="12">
        <v>1</v>
      </c>
      <c r="D29" s="13">
        <v>27174</v>
      </c>
      <c r="E29" s="13">
        <v>6793.5</v>
      </c>
      <c r="F29" s="13">
        <v>0</v>
      </c>
      <c r="G29" s="13">
        <f>Table31211[[#This Row],[2025–26 Final Funding]]-Table31211[[#This Row],[1st Apportionment]]-Table31211[[#This Row],[2nd  Apportionment]]</f>
        <v>20380.5</v>
      </c>
    </row>
    <row r="30" spans="1:7" ht="15" x14ac:dyDescent="0.2">
      <c r="A30" s="11" t="s">
        <v>53</v>
      </c>
      <c r="B30" s="12" t="s">
        <v>54</v>
      </c>
      <c r="C30" s="12">
        <v>5</v>
      </c>
      <c r="D30" s="13">
        <v>135870</v>
      </c>
      <c r="E30" s="13">
        <v>33967.5</v>
      </c>
      <c r="F30" s="13">
        <v>36266.5</v>
      </c>
      <c r="G30" s="13">
        <f>Table31211[[#This Row],[2025–26 Final Funding]]-Table31211[[#This Row],[1st Apportionment]]-Table31211[[#This Row],[2nd  Apportionment]]</f>
        <v>65636</v>
      </c>
    </row>
    <row r="31" spans="1:7" ht="15" x14ac:dyDescent="0.2">
      <c r="A31" s="11" t="s">
        <v>55</v>
      </c>
      <c r="B31" s="12" t="s">
        <v>56</v>
      </c>
      <c r="C31" s="12">
        <v>1</v>
      </c>
      <c r="D31" s="13">
        <v>27174</v>
      </c>
      <c r="E31" s="13">
        <v>6793.5</v>
      </c>
      <c r="F31" s="13">
        <v>0</v>
      </c>
      <c r="G31" s="13">
        <f>Table31211[[#This Row],[2025–26 Final Funding]]-Table31211[[#This Row],[1st Apportionment]]-Table31211[[#This Row],[2nd  Apportionment]]</f>
        <v>20380.5</v>
      </c>
    </row>
    <row r="32" spans="1:7" ht="15" x14ac:dyDescent="0.2">
      <c r="A32" s="11" t="s">
        <v>57</v>
      </c>
      <c r="B32" s="12" t="s">
        <v>58</v>
      </c>
      <c r="C32" s="12">
        <v>2</v>
      </c>
      <c r="D32" s="13">
        <v>54348</v>
      </c>
      <c r="E32" s="13">
        <v>13587</v>
      </c>
      <c r="F32" s="13">
        <v>0</v>
      </c>
      <c r="G32" s="13">
        <f>Table31211[[#This Row],[2025–26 Final Funding]]-Table31211[[#This Row],[1st Apportionment]]-Table31211[[#This Row],[2nd  Apportionment]]</f>
        <v>40761</v>
      </c>
    </row>
    <row r="33" spans="1:7" ht="15" x14ac:dyDescent="0.2">
      <c r="A33" s="11" t="s">
        <v>59</v>
      </c>
      <c r="B33" s="12" t="s">
        <v>60</v>
      </c>
      <c r="C33" s="12">
        <v>1</v>
      </c>
      <c r="D33" s="13">
        <v>27174</v>
      </c>
      <c r="E33" s="13">
        <v>6793.5</v>
      </c>
      <c r="F33" s="13">
        <v>0</v>
      </c>
      <c r="G33" s="13">
        <f>Table31211[[#This Row],[2025–26 Final Funding]]-Table31211[[#This Row],[1st Apportionment]]-Table31211[[#This Row],[2nd  Apportionment]]</f>
        <v>20380.5</v>
      </c>
    </row>
    <row r="34" spans="1:7" ht="15" x14ac:dyDescent="0.2">
      <c r="A34" s="11" t="s">
        <v>61</v>
      </c>
      <c r="B34" s="12" t="s">
        <v>62</v>
      </c>
      <c r="C34" s="12">
        <v>1</v>
      </c>
      <c r="D34" s="13">
        <v>27174</v>
      </c>
      <c r="E34" s="13">
        <v>6793.5</v>
      </c>
      <c r="F34" s="13">
        <v>0</v>
      </c>
      <c r="G34" s="13">
        <f>Table31211[[#This Row],[2025–26 Final Funding]]-Table31211[[#This Row],[1st Apportionment]]-Table31211[[#This Row],[2nd  Apportionment]]</f>
        <v>20380.5</v>
      </c>
    </row>
    <row r="35" spans="1:7" ht="15" x14ac:dyDescent="0.2">
      <c r="A35" s="11" t="s">
        <v>63</v>
      </c>
      <c r="B35" s="12" t="s">
        <v>64</v>
      </c>
      <c r="C35" s="12">
        <v>3</v>
      </c>
      <c r="D35" s="13">
        <v>81522</v>
      </c>
      <c r="E35" s="13">
        <v>20380.5</v>
      </c>
      <c r="F35" s="13">
        <v>0</v>
      </c>
      <c r="G35" s="13">
        <f>Table31211[[#This Row],[2025–26 Final Funding]]-Table31211[[#This Row],[1st Apportionment]]-Table31211[[#This Row],[2nd  Apportionment]]</f>
        <v>61141.5</v>
      </c>
    </row>
    <row r="36" spans="1:7" ht="15" x14ac:dyDescent="0.2">
      <c r="A36" s="11" t="s">
        <v>65</v>
      </c>
      <c r="B36" s="12" t="s">
        <v>66</v>
      </c>
      <c r="C36" s="12">
        <v>2</v>
      </c>
      <c r="D36" s="13">
        <v>54348</v>
      </c>
      <c r="E36" s="13">
        <v>13587</v>
      </c>
      <c r="F36" s="13">
        <v>0</v>
      </c>
      <c r="G36" s="13">
        <f>Table31211[[#This Row],[2025–26 Final Funding]]-Table31211[[#This Row],[1st Apportionment]]-Table31211[[#This Row],[2nd  Apportionment]]</f>
        <v>40761</v>
      </c>
    </row>
    <row r="37" spans="1:7" ht="15" x14ac:dyDescent="0.2">
      <c r="A37" s="11" t="s">
        <v>67</v>
      </c>
      <c r="B37" s="12" t="s">
        <v>68</v>
      </c>
      <c r="C37" s="12">
        <v>1</v>
      </c>
      <c r="D37" s="13">
        <v>27174</v>
      </c>
      <c r="E37" s="13">
        <v>6793.5</v>
      </c>
      <c r="F37" s="13">
        <v>0</v>
      </c>
      <c r="G37" s="13">
        <f>Table31211[[#This Row],[2025–26 Final Funding]]-Table31211[[#This Row],[1st Apportionment]]-Table31211[[#This Row],[2nd  Apportionment]]</f>
        <v>20380.5</v>
      </c>
    </row>
    <row r="38" spans="1:7" ht="15" x14ac:dyDescent="0.2">
      <c r="A38" s="11" t="s">
        <v>69</v>
      </c>
      <c r="B38" s="12" t="s">
        <v>70</v>
      </c>
      <c r="C38" s="12">
        <v>1</v>
      </c>
      <c r="D38" s="13">
        <v>27174</v>
      </c>
      <c r="E38" s="13">
        <v>6793.5</v>
      </c>
      <c r="F38" s="13">
        <v>20380.5</v>
      </c>
      <c r="G38" s="13">
        <f>Table31211[[#This Row],[2025–26 Final Funding]]-Table31211[[#This Row],[1st Apportionment]]-Table31211[[#This Row],[2nd  Apportionment]]</f>
        <v>0</v>
      </c>
    </row>
    <row r="39" spans="1:7" ht="15" x14ac:dyDescent="0.2">
      <c r="A39" s="11" t="s">
        <v>71</v>
      </c>
      <c r="B39" s="12" t="s">
        <v>72</v>
      </c>
      <c r="C39" s="12">
        <v>2</v>
      </c>
      <c r="D39" s="13">
        <v>54348</v>
      </c>
      <c r="E39" s="13">
        <v>13587</v>
      </c>
      <c r="F39" s="13">
        <v>0</v>
      </c>
      <c r="G39" s="13">
        <f>Table31211[[#This Row],[2025–26 Final Funding]]-Table31211[[#This Row],[1st Apportionment]]-Table31211[[#This Row],[2nd  Apportionment]]</f>
        <v>40761</v>
      </c>
    </row>
    <row r="40" spans="1:7" ht="15" x14ac:dyDescent="0.2">
      <c r="A40" s="11" t="s">
        <v>73</v>
      </c>
      <c r="B40" s="12" t="s">
        <v>74</v>
      </c>
      <c r="C40" s="12">
        <v>2</v>
      </c>
      <c r="D40" s="13">
        <v>54348</v>
      </c>
      <c r="E40" s="13">
        <v>13587</v>
      </c>
      <c r="F40" s="13">
        <v>0</v>
      </c>
      <c r="G40" s="13">
        <f>Table31211[[#This Row],[2025–26 Final Funding]]-Table31211[[#This Row],[1st Apportionment]]-Table31211[[#This Row],[2nd  Apportionment]]</f>
        <v>40761</v>
      </c>
    </row>
    <row r="41" spans="1:7" ht="15" x14ac:dyDescent="0.2">
      <c r="A41" s="11" t="s">
        <v>75</v>
      </c>
      <c r="B41" s="12" t="s">
        <v>76</v>
      </c>
      <c r="C41" s="12">
        <v>1</v>
      </c>
      <c r="D41" s="13">
        <v>27174</v>
      </c>
      <c r="E41" s="13">
        <v>6793.5</v>
      </c>
      <c r="F41" s="19">
        <v>0</v>
      </c>
      <c r="G41" s="19">
        <f>Table31211[[#This Row],[2025–26 Final Funding]]-Table31211[[#This Row],[1st Apportionment]]-Table31211[[#This Row],[2nd  Apportionment]]</f>
        <v>20380.5</v>
      </c>
    </row>
    <row r="42" spans="1:7" ht="15" x14ac:dyDescent="0.2">
      <c r="A42" s="14" t="s">
        <v>77</v>
      </c>
      <c r="B42" s="15"/>
      <c r="C42" s="17">
        <f>SUBTOTAL(109,Table31211[2025–26 Total CSI Eligible Schools*])</f>
        <v>184</v>
      </c>
      <c r="D42" s="16">
        <f>SUBTOTAL(109,Table31211[2025–26 Final Funding])</f>
        <v>5000000</v>
      </c>
      <c r="E42" s="16">
        <f>SUBTOTAL(109,Table31211[1st Apportionment])</f>
        <v>1250000</v>
      </c>
      <c r="F42" s="16">
        <f>SUBTOTAL(109,Table31211[2nd  Apportionment])</f>
        <v>129458</v>
      </c>
      <c r="G42" s="16">
        <f>SUBTOTAL(109,Table31211[Balance Remaining])</f>
        <v>3620542</v>
      </c>
    </row>
    <row r="43" spans="1:7" ht="15" x14ac:dyDescent="0.2">
      <c r="A43" s="8" t="s">
        <v>78</v>
      </c>
      <c r="B43" s="6"/>
      <c r="C43" s="7"/>
      <c r="D43" s="10"/>
    </row>
    <row r="44" spans="1:7" ht="15" x14ac:dyDescent="0.2">
      <c r="A44" s="8" t="s">
        <v>79</v>
      </c>
      <c r="B44" s="6"/>
      <c r="C44" s="7"/>
      <c r="D44" s="10"/>
    </row>
    <row r="45" spans="1:7" ht="15" x14ac:dyDescent="0.2">
      <c r="A45" s="8" t="s">
        <v>86</v>
      </c>
      <c r="B45" s="6"/>
      <c r="C45" s="7"/>
      <c r="D45" s="10"/>
    </row>
  </sheetData>
  <phoneticPr fontId="9" type="noConversion"/>
  <pageMargins left="0.7" right="0.7" top="0.75" bottom="0.75" header="0.3" footer="0.3"/>
  <pageSetup orientation="portrait" r:id="rId1"/>
  <ignoredErrors>
    <ignoredError sqref="A6:A41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2025-26 Final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Recip-25: ESSA CSI COE (CA Dept of Education)</dc:title>
  <dc:subject>Final funding data for Every Student Succeeds Act (ESSA) Comprehensive Support and Improvement (CSI)  for County Office of Education (COE) Plan Approval (PA) Subgrant Fiscal Year 2025-26.</dc:subject>
  <dc:creator/>
  <cp:keywords/>
  <dc:description/>
  <cp:lastModifiedBy/>
  <cp:revision>1</cp:revision>
  <dcterms:created xsi:type="dcterms:W3CDTF">2026-04-10T16:41:42Z</dcterms:created>
  <dcterms:modified xsi:type="dcterms:W3CDTF">2026-10-13T22:03:48Z</dcterms:modified>
  <cp:category/>
  <cp:contentStatus/>
</cp:coreProperties>
</file>