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haffer\AppData\Local\Adobe\Contribute 6.5\en_US\Sites\Site1\fg\fo\r17\documents\"/>
    </mc:Choice>
  </mc:AlternateContent>
  <xr:revisionPtr revIDLastSave="0" documentId="13_ncr:1_{5705E140-008B-4717-896C-352C295EE942}" xr6:coauthVersionLast="47" xr6:coauthVersionMax="47" xr10:uidLastSave="{00000000-0000-0000-0000-000000000000}"/>
  <bookViews>
    <workbookView xWindow="-110" yWindow="-110" windowWidth="19420" windowHeight="10420" tabRatio="684" xr2:uid="{84376BE6-2603-4C39-8922-019C386A4BD8}"/>
  </bookViews>
  <sheets>
    <sheet name="Instructions" sheetId="1" r:id="rId1"/>
    <sheet name="1. Applicant Information" sheetId="2" r:id="rId2"/>
    <sheet name="2. Contact Information" sheetId="9" r:id="rId3"/>
    <sheet name="3. Budget Summary" sheetId="3" r:id="rId4"/>
    <sheet name="4. Year 1" sheetId="4" r:id="rId5"/>
    <sheet name="5. Year 2" sheetId="8" r:id="rId6"/>
    <sheet name="6. Year 3" sheetId="10" r:id="rId7"/>
    <sheet name="7. Year 4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3" l="1"/>
  <c r="E13" i="3"/>
  <c r="F13" i="3"/>
  <c r="G13" i="3"/>
  <c r="H13" i="3"/>
  <c r="H14" i="3"/>
  <c r="H12" i="3"/>
  <c r="H11" i="3"/>
  <c r="H10" i="3"/>
  <c r="H9" i="3"/>
  <c r="H8" i="3"/>
  <c r="H7" i="3"/>
  <c r="F14" i="3"/>
  <c r="F12" i="3"/>
  <c r="F11" i="3"/>
  <c r="F10" i="3"/>
  <c r="F9" i="3"/>
  <c r="F8" i="3"/>
  <c r="F7" i="3"/>
  <c r="E14" i="3"/>
  <c r="E12" i="3"/>
  <c r="E11" i="3"/>
  <c r="E10" i="3"/>
  <c r="E9" i="3"/>
  <c r="E8" i="3"/>
  <c r="E7" i="3"/>
  <c r="D7" i="3"/>
  <c r="D13" i="11"/>
  <c r="D13" i="10"/>
  <c r="D15" i="10" s="1"/>
  <c r="D13" i="8"/>
  <c r="C13" i="11"/>
  <c r="B5" i="11"/>
  <c r="B4" i="11"/>
  <c r="B3" i="11"/>
  <c r="B2" i="11"/>
  <c r="C13" i="10"/>
  <c r="C15" i="10" s="1"/>
  <c r="B5" i="10"/>
  <c r="B4" i="10"/>
  <c r="B3" i="10"/>
  <c r="B2" i="10"/>
  <c r="D15" i="8" l="1"/>
  <c r="C15" i="11"/>
  <c r="D15" i="11"/>
  <c r="B3" i="9"/>
  <c r="B2" i="9"/>
  <c r="B5" i="9"/>
  <c r="B4" i="9"/>
  <c r="D14" i="3" l="1"/>
  <c r="D12" i="3"/>
  <c r="D11" i="3"/>
  <c r="D10" i="3"/>
  <c r="D9" i="3"/>
  <c r="D8" i="3"/>
  <c r="C14" i="3"/>
  <c r="C12" i="3"/>
  <c r="C11" i="3"/>
  <c r="C10" i="3"/>
  <c r="C9" i="3"/>
  <c r="C8" i="3"/>
  <c r="C7" i="3"/>
  <c r="C13" i="8" l="1"/>
  <c r="C13" i="4"/>
  <c r="D13" i="4"/>
  <c r="E15" i="3" l="1"/>
  <c r="F15" i="3"/>
  <c r="C15" i="8"/>
  <c r="G14" i="3" l="1"/>
  <c r="G10" i="3"/>
  <c r="G9" i="3"/>
  <c r="G8" i="3"/>
  <c r="G7" i="3"/>
  <c r="G11" i="3" l="1"/>
  <c r="G12" i="3"/>
  <c r="D15" i="4" l="1"/>
  <c r="B5" i="8"/>
  <c r="B4" i="8"/>
  <c r="B3" i="8"/>
  <c r="B2" i="8"/>
  <c r="G15" i="3" l="1"/>
  <c r="C13" i="3"/>
  <c r="C15" i="3" l="1"/>
  <c r="H15" i="3"/>
  <c r="B5" i="4" l="1"/>
  <c r="B4" i="4"/>
  <c r="B3" i="4"/>
  <c r="B2" i="4"/>
  <c r="B5" i="3"/>
  <c r="B4" i="3"/>
  <c r="B3" i="3"/>
  <c r="B2" i="3"/>
  <c r="D15" i="3" l="1"/>
  <c r="C15" i="4"/>
</calcChain>
</file>

<file path=xl/sharedStrings.xml><?xml version="1.0" encoding="utf-8"?>
<sst xmlns="http://schemas.openxmlformats.org/spreadsheetml/2006/main" count="241" uniqueCount="88">
  <si>
    <t>California Department of Education</t>
  </si>
  <si>
    <t>DOCUMENT SUBMISSION</t>
  </si>
  <si>
    <t>LEA CDS Code:</t>
  </si>
  <si>
    <t>Object Code</t>
  </si>
  <si>
    <t>Budget Item</t>
  </si>
  <si>
    <t>Certificated Personnel Salaries</t>
  </si>
  <si>
    <t>Classified Personnel Salaries</t>
  </si>
  <si>
    <t>Employee Benefits</t>
  </si>
  <si>
    <t>Books and Supplies</t>
  </si>
  <si>
    <t>Services and Other Operating Expenditures</t>
  </si>
  <si>
    <t>Capital Outlay</t>
  </si>
  <si>
    <t>Total Direct Costs</t>
  </si>
  <si>
    <t>N/A</t>
  </si>
  <si>
    <t>Program:</t>
  </si>
  <si>
    <t>Program Budget Summary</t>
  </si>
  <si>
    <t>Year 1 Budget</t>
  </si>
  <si>
    <t>Year 2 Budget</t>
  </si>
  <si>
    <t>Grant Funds</t>
  </si>
  <si>
    <t>Total Budget</t>
  </si>
  <si>
    <t>Total Match</t>
  </si>
  <si>
    <t>Grant Total</t>
  </si>
  <si>
    <t>Indirect Rate</t>
  </si>
  <si>
    <t>Total Budget &amp; Expenditures</t>
  </si>
  <si>
    <t>Year 2 - Budget (July 1, 2024 - June 30, 2025)</t>
  </si>
  <si>
    <t>Contact Information</t>
  </si>
  <si>
    <t>Primary Contact Name:</t>
  </si>
  <si>
    <t>Primary Contact Title:</t>
  </si>
  <si>
    <t>Primary Contact Phone Number:</t>
  </si>
  <si>
    <t>Primary Contact Email:</t>
  </si>
  <si>
    <t>Secondary Contact Name:</t>
  </si>
  <si>
    <t>Secondary Contact Title:</t>
  </si>
  <si>
    <t>Secondary Contact Phone Number:</t>
  </si>
  <si>
    <t>Secondary Contact Email:</t>
  </si>
  <si>
    <r>
      <rPr>
        <b/>
        <sz val="12"/>
        <color theme="1"/>
        <rFont val="Arial"/>
        <family val="2"/>
      </rPr>
      <t>3. Budget Summary:</t>
    </r>
    <r>
      <rPr>
        <sz val="12"/>
        <rFont val="Arial"/>
        <family val="2"/>
      </rPr>
      <t xml:space="preserve"> Program information will auto-populate from the Applicant Information tab. Budget information will auto-populate from the annual </t>
    </r>
    <r>
      <rPr>
        <sz val="12"/>
        <color theme="1"/>
        <rFont val="Arial"/>
        <family val="2"/>
      </rPr>
      <t>budget worksheets (Tab 3 and 4).</t>
    </r>
  </si>
  <si>
    <t>Superintendent's, or designee's, Printed Name and Title:</t>
  </si>
  <si>
    <t>Superintendent's, or designee's, Signature:</t>
  </si>
  <si>
    <t>Approval Date:</t>
  </si>
  <si>
    <r>
      <rPr>
        <b/>
        <sz val="12"/>
        <rFont val="Arial"/>
        <family val="2"/>
      </rPr>
      <t>2. Contact Information:</t>
    </r>
    <r>
      <rPr>
        <sz val="12"/>
        <rFont val="Arial"/>
        <family val="2"/>
      </rPr>
      <t xml:space="preserve"> Enter the following information under SECTION 1: 1) Primary Contact Name; 2) Primary Contact Title; 3) Primary Contact Phone Number; 4) Primary Contact Email Address; 5) Secondary Program Contact Name; 6) Secondary Program Contact Title; 7) Secondary Program Contact Phone Number; and 8) Secondary Program Contact Email Address. </t>
    </r>
  </si>
  <si>
    <t>Applicant Information</t>
  </si>
  <si>
    <t>Total Requested Amount:</t>
  </si>
  <si>
    <t>[Enter Total Grant Amount Here]</t>
  </si>
  <si>
    <t>[Enter Approval Date Here]</t>
  </si>
  <si>
    <t>[Insert Superintendent's Signature Here]</t>
  </si>
  <si>
    <t>[Enter Primary Contact Name Here]</t>
  </si>
  <si>
    <t>[Enter Secondary Contact Name Here]</t>
  </si>
  <si>
    <t>[Enter Secondary Contact Title Here]</t>
  </si>
  <si>
    <t>[Enter Secondary Contact Phone Number Here]</t>
  </si>
  <si>
    <t>[Enter Secondary Contact Email Here]</t>
  </si>
  <si>
    <t>[Enter Primary Contact Title Here]</t>
  </si>
  <si>
    <t>[Enter Primary Contact Phone Number Here]</t>
  </si>
  <si>
    <t>[Enter Primary Contact Email Here]</t>
  </si>
  <si>
    <t>[Enter Object Code Here]</t>
  </si>
  <si>
    <t>[Enter Line Detail and Narrative Here]</t>
  </si>
  <si>
    <t>[Enter Grant Funds Here]</t>
  </si>
  <si>
    <r>
      <rPr>
        <sz val="12"/>
        <color rgb="FF000000"/>
        <rFont val="Arial"/>
        <family val="2"/>
      </rPr>
      <t xml:space="preserve">Email </t>
    </r>
    <r>
      <rPr>
        <sz val="12"/>
        <color indexed="8"/>
        <rFont val="Arial"/>
        <family val="2"/>
      </rPr>
      <t>signed original to the CDE. For questions regarding this report, email the CDE.</t>
    </r>
  </si>
  <si>
    <t>Document Instructions</t>
  </si>
  <si>
    <t>Purpose</t>
  </si>
  <si>
    <r>
      <t>The</t>
    </r>
    <r>
      <rPr>
        <sz val="12"/>
        <rFont val="Arial"/>
        <family val="2"/>
      </rPr>
      <t xml:space="preserve"> Budget Worksheet requires completion of the following worksheet tabs:</t>
    </r>
    <r>
      <rPr>
        <sz val="12"/>
        <color rgb="FF3F3F3F"/>
        <rFont val="Arial"/>
        <family val="2"/>
      </rPr>
      <t xml:space="preserve"> 
</t>
    </r>
    <r>
      <rPr>
        <sz val="12"/>
        <rFont val="Arial"/>
        <family val="2"/>
      </rPr>
      <t>1) Applicant Information; 2) Contact Information; 3) Budget Summary; 4) Year 1; 5) Year 2; 6) Year 3; and 7) Year 4.</t>
    </r>
  </si>
  <si>
    <t>MCECgrant@cde.ca.gov</t>
  </si>
  <si>
    <t>Year 4 - Budget (July 1, 2026 - June 30, 2027)</t>
  </si>
  <si>
    <t>Year 3 - Budget (July 1, 2025 - June 30, 2026)</t>
  </si>
  <si>
    <r>
      <t xml:space="preserve">Match
</t>
    </r>
    <r>
      <rPr>
        <b/>
        <i/>
        <sz val="12"/>
        <color theme="1"/>
        <rFont val="Arial"/>
        <family val="2"/>
      </rPr>
      <t>(optional)</t>
    </r>
  </si>
  <si>
    <t>[Enter Match Here]</t>
  </si>
  <si>
    <t>Year 3 Budget</t>
  </si>
  <si>
    <t>Year 4 Budget</t>
  </si>
  <si>
    <t>2023-24 MCEC Grant</t>
  </si>
  <si>
    <t>Section 1 - Contact Information</t>
  </si>
  <si>
    <t>Contact Information Entry</t>
  </si>
  <si>
    <r>
      <t xml:space="preserve">Line Detail and Narrative 
</t>
    </r>
    <r>
      <rPr>
        <i/>
        <sz val="12"/>
        <color theme="1"/>
        <rFont val="Arial"/>
        <family val="2"/>
      </rPr>
      <t>(Provide a detailed justification and breakdown/calculation for each expenditure.)</t>
    </r>
  </si>
  <si>
    <t>MCEC Attachment I: Budget Worksheet - Instructions</t>
  </si>
  <si>
    <t>The Middle College and Early College (MCEC) Grant Budget Worksheet for the Middle College and Early College Grant application.</t>
  </si>
  <si>
    <t>Field Names</t>
  </si>
  <si>
    <t>Applicant Information Data Entry Fields</t>
  </si>
  <si>
    <t>[Enter Indirect Rate %]</t>
  </si>
  <si>
    <t>Local Educational Agency (LEA) School Name:</t>
  </si>
  <si>
    <t>[Enter LEA School Name Here]</t>
  </si>
  <si>
    <t>LEA School Name:</t>
  </si>
  <si>
    <t xml:space="preserve">LEA School Name: </t>
  </si>
  <si>
    <r>
      <rPr>
        <b/>
        <sz val="12"/>
        <rFont val="Arial"/>
        <family val="2"/>
      </rPr>
      <t>1. Applicant Information:</t>
    </r>
    <r>
      <rPr>
        <sz val="12"/>
        <rFont val="Arial"/>
        <family val="2"/>
      </rPr>
      <t xml:space="preserve"> Enter the following information: 1) Grantee Local Educational Agency (LEA) School Name; 2) Grantee School LEA County-District-School (CDS) Code (e.g., 12-12345-1234567); and 3) Total Requested Award Amount.
When all information is complete in all tabs, obtain the Superintendent, or authorized designee's, approval and signature by completing the following: 12) Enter the name and title; 13) Enter the signature of the individual listed in the previous step;* and 14) Provide the date of approval/signature.
*If the signature cannot be added to this Excel document, please PDF the Applicant Information worksheet, obtain the signature and submit this Excel document with the PDF signature page together.</t>
    </r>
  </si>
  <si>
    <t>February 2023</t>
  </si>
  <si>
    <r>
      <rPr>
        <b/>
        <sz val="12"/>
        <color theme="1"/>
        <rFont val="Arial"/>
        <family val="2"/>
      </rPr>
      <t>5. Year 2: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and Community Matching Funds. Enter the Indirect Cost Rate (not to exceed the California Department of Education's [CDE's] approved rate). Expand and add rows as needed.</t>
    </r>
  </si>
  <si>
    <r>
      <rPr>
        <b/>
        <sz val="12"/>
        <color theme="1"/>
        <rFont val="Arial"/>
        <family val="2"/>
      </rPr>
      <t>4. Year 1: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and Community Matching Funds. Enter the Indirect Cost Rate (not to exceed the California Department of Education's approved rate). Expand and add rows as needed.</t>
    </r>
  </si>
  <si>
    <r>
      <rPr>
        <b/>
        <sz val="12"/>
        <color theme="1"/>
        <rFont val="Arial"/>
        <family val="2"/>
      </rPr>
      <t>6. Year 3: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and Community Matching Funds. Enter the Indirect Cost Rate (not to exceed the California Department of Education's [CDE's] approved rate). Expand and add rows as needed.</t>
    </r>
  </si>
  <si>
    <r>
      <rPr>
        <b/>
        <sz val="12"/>
        <color theme="1"/>
        <rFont val="Arial"/>
        <family val="2"/>
      </rPr>
      <t>7. Year 4: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and Community Matching Funds. Enter the Indirect Cost Rate (not to exceed the California Department of Education's [CDE's] approved rate). Expand and add rows as needed.</t>
    </r>
  </si>
  <si>
    <t>[Enter LEA School CDS Code Here]</t>
  </si>
  <si>
    <t>[Enter Superintendent's Name and Title Here]</t>
  </si>
  <si>
    <t>LEA School CDS Code:</t>
  </si>
  <si>
    <t>Year 1 - Budget (July 1, 2023 - June 30,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</si>
</sst>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0000000000000"/>
  </numFmts>
  <fonts count="2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color theme="3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rgb="FF3F3F3F"/>
      <name val="Arial"/>
      <family val="2"/>
    </font>
    <font>
      <b/>
      <sz val="12"/>
      <color theme="0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3"/>
      <color theme="0"/>
      <name val="Arial"/>
      <family val="2"/>
    </font>
    <font>
      <b/>
      <sz val="16"/>
      <color theme="3"/>
      <name val="Arial"/>
      <family val="2"/>
    </font>
    <font>
      <b/>
      <sz val="15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8">
    <xf numFmtId="0" fontId="0" fillId="0" borderId="0"/>
    <xf numFmtId="0" fontId="21" fillId="0" borderId="1" applyNumberFormat="0" applyFill="0" applyAlignment="0" applyProtection="0"/>
    <xf numFmtId="0" fontId="1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" fillId="2" borderId="4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68">
    <xf numFmtId="0" fontId="0" fillId="0" borderId="0" xfId="0"/>
    <xf numFmtId="0" fontId="8" fillId="0" borderId="5" xfId="0" applyFont="1" applyBorder="1" applyAlignment="1">
      <alignment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0" xfId="0" applyFont="1" applyAlignment="1" applyProtection="1">
      <alignment horizontal="left" vertical="center"/>
      <protection locked="0"/>
    </xf>
    <xf numFmtId="164" fontId="6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5" xfId="3" applyFont="1" applyFill="1" applyBorder="1" applyAlignment="1" applyProtection="1">
      <alignment horizontal="left" vertical="center" wrapText="1"/>
    </xf>
    <xf numFmtId="0" fontId="14" fillId="3" borderId="5" xfId="5" applyFont="1" applyFill="1" applyBorder="1" applyAlignment="1" applyProtection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6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1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 wrapText="1"/>
    </xf>
    <xf numFmtId="0" fontId="6" fillId="5" borderId="5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4" fontId="8" fillId="5" borderId="5" xfId="0" applyNumberFormat="1" applyFont="1" applyFill="1" applyBorder="1" applyAlignment="1">
      <alignment vertical="center"/>
    </xf>
    <xf numFmtId="0" fontId="8" fillId="5" borderId="5" xfId="0" applyFont="1" applyFill="1" applyBorder="1" applyAlignment="1">
      <alignment horizontal="left" vertical="center"/>
    </xf>
    <xf numFmtId="0" fontId="19" fillId="4" borderId="2" xfId="2" applyFont="1" applyFill="1" applyAlignment="1">
      <alignment vertical="center" wrapText="1"/>
    </xf>
    <xf numFmtId="0" fontId="21" fillId="0" borderId="1" xfId="1" applyFill="1" applyAlignment="1" applyProtection="1">
      <alignment horizontal="left" vertical="center" wrapText="1"/>
    </xf>
    <xf numFmtId="0" fontId="15" fillId="4" borderId="9" xfId="0" applyFont="1" applyFill="1" applyBorder="1" applyAlignment="1">
      <alignment wrapText="1"/>
    </xf>
    <xf numFmtId="0" fontId="8" fillId="0" borderId="8" xfId="0" applyFont="1" applyBorder="1" applyAlignment="1">
      <alignment horizontal="left" vertical="center"/>
    </xf>
    <xf numFmtId="0" fontId="7" fillId="0" borderId="0" xfId="4" applyFont="1" applyBorder="1" applyAlignment="1" applyProtection="1">
      <alignment horizontal="left" vertical="center"/>
    </xf>
    <xf numFmtId="0" fontId="20" fillId="0" borderId="0" xfId="1" applyFont="1" applyBorder="1" applyAlignment="1" applyProtection="1">
      <alignment vertical="center"/>
    </xf>
    <xf numFmtId="0" fontId="15" fillId="0" borderId="0" xfId="2" applyFont="1" applyBorder="1" applyAlignment="1" applyProtection="1">
      <alignment vertical="center"/>
    </xf>
    <xf numFmtId="0" fontId="8" fillId="0" borderId="0" xfId="0" applyFont="1" applyAlignment="1">
      <alignment horizontal="left" vertical="center" wrapText="1"/>
    </xf>
    <xf numFmtId="0" fontId="21" fillId="0" borderId="1" xfId="1" applyAlignment="1" applyProtection="1">
      <alignment vertical="center"/>
    </xf>
    <xf numFmtId="0" fontId="11" fillId="0" borderId="0" xfId="1" applyFont="1" applyBorder="1" applyAlignment="1" applyProtection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21" fillId="0" borderId="1" xfId="1" applyAlignment="1" applyProtection="1">
      <alignment horizontal="left" vertical="center"/>
    </xf>
    <xf numFmtId="0" fontId="11" fillId="0" borderId="0" xfId="1" applyFont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0" fontId="6" fillId="5" borderId="5" xfId="0" applyFont="1" applyFill="1" applyBorder="1" applyAlignment="1" applyProtection="1">
      <alignment horizontal="left" vertical="center"/>
      <protection locked="0"/>
    </xf>
    <xf numFmtId="0" fontId="6" fillId="5" borderId="5" xfId="0" applyFont="1" applyFill="1" applyBorder="1" applyAlignment="1" applyProtection="1">
      <alignment vertical="center" wrapText="1"/>
      <protection locked="0"/>
    </xf>
    <xf numFmtId="4" fontId="6" fillId="5" borderId="5" xfId="0" applyNumberFormat="1" applyFont="1" applyFill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4" fontId="6" fillId="0" borderId="5" xfId="0" applyNumberFormat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vertical="center"/>
    </xf>
    <xf numFmtId="165" fontId="6" fillId="5" borderId="0" xfId="0" quotePrefix="1" applyNumberFormat="1" applyFont="1" applyFill="1" applyAlignment="1">
      <alignment vertical="center"/>
    </xf>
    <xf numFmtId="165" fontId="6" fillId="5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8" fillId="5" borderId="0" xfId="0" applyFont="1" applyFill="1" applyAlignment="1">
      <alignment vertical="center"/>
    </xf>
    <xf numFmtId="165" fontId="8" fillId="5" borderId="0" xfId="0" quotePrefix="1" applyNumberFormat="1" applyFont="1" applyFill="1" applyAlignment="1">
      <alignment vertical="center"/>
    </xf>
    <xf numFmtId="165" fontId="8" fillId="5" borderId="0" xfId="0" applyNumberFormat="1" applyFont="1" applyFill="1" applyAlignment="1">
      <alignment vertical="center"/>
    </xf>
    <xf numFmtId="2" fontId="8" fillId="5" borderId="5" xfId="0" applyNumberFormat="1" applyFont="1" applyFill="1" applyBorder="1" applyAlignment="1">
      <alignment vertical="center" wrapText="1"/>
    </xf>
    <xf numFmtId="166" fontId="6" fillId="0" borderId="0" xfId="0" applyNumberFormat="1" applyFont="1" applyAlignment="1" applyProtection="1">
      <alignment horizontal="left" vertical="center"/>
      <protection locked="0"/>
    </xf>
    <xf numFmtId="166" fontId="6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horizontal="left" vertical="center" wrapText="1"/>
    </xf>
  </cellXfs>
  <cellStyles count="8">
    <cellStyle name="Heading 1" xfId="1" builtinId="16" customBuiltin="1"/>
    <cellStyle name="Heading 2" xfId="2" builtinId="17"/>
    <cellStyle name="Heading 3" xfId="3" builtinId="18"/>
    <cellStyle name="Heading 4" xfId="4" builtinId="19"/>
    <cellStyle name="Hyperlink" xfId="6" builtinId="8"/>
    <cellStyle name="Normal" xfId="0" builtinId="0"/>
    <cellStyle name="Normal 2" xfId="7" xr:uid="{FD1AC08B-C908-4BCE-91A8-A8F4C3D02F78}"/>
    <cellStyle name="Output" xfId="5" builtinId="21"/>
  </cellStyles>
  <dxfs count="43">
    <dxf>
      <font>
        <strike val="0"/>
        <outline val="0"/>
        <shadow val="0"/>
        <u val="none"/>
        <vertAlign val="baseline"/>
        <sz val="12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</font>
      <numFmt numFmtId="4" formatCode="#,##0.00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</font>
      <numFmt numFmtId="4" formatCode="#,##0.00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DAAC360-E05F-4784-8F5B-DDDBB97C2B1B}" name="Table6" displayName="Table6" ref="A2:B9" totalsRowShown="0" headerRowDxfId="42">
  <autoFilter ref="A2:B9" xr:uid="{3DAAC360-E05F-4784-8F5B-DDDBB97C2B1B}">
    <filterColumn colId="0" hiddenButton="1"/>
    <filterColumn colId="1" hiddenButton="1"/>
  </autoFilter>
  <tableColumns count="2">
    <tableColumn id="1" xr3:uid="{C842ADB3-5BF5-4A90-BD1E-2479091CF9A8}" name="Field Names" dataDxfId="41"/>
    <tableColumn id="2" xr3:uid="{CB9409E8-7A28-4489-8913-C3AA2571CFA4}" name="Applicant Information Data Entry Fields" dataDxfId="4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Complete Applicant Information Data Entry Field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28A1CD2-8E6B-4448-A238-09A57E62F696}" name="Table7" displayName="Table7" ref="A6:B14" totalsRowShown="0" headerRowDxfId="39" dataDxfId="37" headerRowBorderDxfId="38" tableBorderDxfId="36">
  <autoFilter ref="A6:B14" xr:uid="{128A1CD2-8E6B-4448-A238-09A57E62F696}">
    <filterColumn colId="0" hiddenButton="1"/>
    <filterColumn colId="1" hiddenButton="1"/>
  </autoFilter>
  <tableColumns count="2">
    <tableColumn id="1" xr3:uid="{730D7465-BCDE-40E0-8977-9717ED4EDFD0}" name="Section 1 - Contact Information" dataDxfId="35"/>
    <tableColumn id="2" xr3:uid="{67E50BEF-AC8B-44A7-A862-3B3B111E8BC1}" name="Contact Information Entry" dataDxfId="3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6D0388-B499-486D-A83F-93A576DDF188}" name="Table1" displayName="Table1" ref="A6:H15" totalsRowShown="0" headerRowDxfId="33" dataDxfId="32">
  <tableColumns count="8">
    <tableColumn id="1" xr3:uid="{965D8AE7-AF8D-4068-AD00-ABD55BBD3A54}" name="Object Code" dataDxfId="31"/>
    <tableColumn id="2" xr3:uid="{C944D89E-7DF1-48DB-9E8E-928E95DE6DCC}" name="Budget Item" dataDxfId="30"/>
    <tableColumn id="3" xr3:uid="{6B957846-7639-4B19-B3DB-2C28D5B41233}" name="Year 1 Budget" dataDxfId="29">
      <calculatedColumnFormula>SUM(C2:C6)</calculatedColumnFormula>
    </tableColumn>
    <tableColumn id="7" xr3:uid="{9E575AFA-11B8-4697-AD01-2B95CEF3852C}" name="Year 2 Budget" dataDxfId="28"/>
    <tableColumn id="5" xr3:uid="{61E65841-4E06-4309-B062-5BB714D173CC}" name="Year 3 Budget" dataDxfId="27">
      <calculatedColumnFormula>SUM(E5:E6)</calculatedColumnFormula>
    </tableColumn>
    <tableColumn id="8" xr3:uid="{F32927F0-1634-48DC-9468-D5CC0386A9C0}" name="Year 4 Budget" dataDxfId="26">
      <calculatedColumnFormula>SUM(F5:F6)</calculatedColumnFormula>
    </tableColumn>
    <tableColumn id="6" xr3:uid="{0E32D7EC-AB4D-4624-A407-96700A47EE0F}" name="Grant Total" dataDxfId="25">
      <calculatedColumnFormula>SUM(G2:G6)</calculatedColumnFormula>
    </tableColumn>
    <tableColumn id="4" xr3:uid="{4FFA60B4-77FB-4016-B7C3-D454FC6C1E96}" name="Total Match" dataDxfId="24">
      <calculatedColumnFormula>SUM(H2:H6)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Program Budget Summary Table. Totals will autopopulate with values from Year 1 and Year 2 budget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ED702A-7EE5-498E-980C-E7BDA7389290}" name="Table14" displayName="Table14" ref="A6:D15" totalsRowShown="0" headerRowDxfId="23" dataDxfId="22">
  <tableColumns count="4">
    <tableColumn id="1" xr3:uid="{42E70495-3836-4BF6-8876-0CEE9FDEDFA1}" name="Object Code" dataDxfId="21"/>
    <tableColumn id="2" xr3:uid="{CA982D60-7221-4689-B80F-25CF888B7FFD}" name="Line Detail and Narrative _x000a_(Provide a detailed justification and breakdown/calculation for each expenditure.)" dataDxfId="20"/>
    <tableColumn id="3" xr3:uid="{38DEB707-4E2B-4F8D-96DE-88117E25CB8D}" name="Grant Funds" dataDxfId="19">
      <calculatedColumnFormula>SUM(C2:C6)</calculatedColumnFormula>
    </tableColumn>
    <tableColumn id="6" xr3:uid="{E75C0259-8603-475C-A0D5-33889E9BA8F9}" name="Match_x000a_(optional)" dataDxfId="18">
      <calculatedColumnFormula>SUM(D2:D6)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1 Budget Tabl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704E51-E2ED-4538-B50A-7702C439A26E}" name="Table143" displayName="Table143" ref="A6:D15" totalsRowShown="0" headerRowDxfId="17" dataDxfId="16">
  <tableColumns count="4">
    <tableColumn id="1" xr3:uid="{708EF9F0-8B94-416B-872A-6EECEA5B04E1}" name="Object Code" dataDxfId="15"/>
    <tableColumn id="2" xr3:uid="{6F51134E-A864-4301-AC9D-FB1471C9F1A4}" name="Line Detail and Narrative _x000a_(Provide a detailed justification and breakdown/calculation for each expenditure.)" dataDxfId="14"/>
    <tableColumn id="3" xr3:uid="{36FFD6CD-1DE7-41D5-9DD3-02CC63FE1137}" name="Grant Funds" dataDxfId="13">
      <calculatedColumnFormula>SUM(C2:C6)</calculatedColumnFormula>
    </tableColumn>
    <tableColumn id="6" xr3:uid="{D473ED6A-EFEB-46F0-B3EA-1923152794D1}" name="Match_x000a_(optional)" dataDxfId="12">
      <calculatedColumnFormula>SUM(D2:D6)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2 Budget Table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A31A136-7F84-44DE-927F-98E3BD6BF4EE}" name="Table1435" displayName="Table1435" ref="A6:D15" totalsRowShown="0" headerRowDxfId="11" dataDxfId="10">
  <tableColumns count="4">
    <tableColumn id="1" xr3:uid="{1DEF37EB-5B88-4FB9-BB07-04DF607D0491}" name="Object Code" dataDxfId="9"/>
    <tableColumn id="2" xr3:uid="{620CBE6D-24BB-437C-B2B4-8E57DBA13A6E}" name="Line Detail and Narrative _x000a_(Provide a detailed justification and breakdown/calculation for each expenditure.)" dataDxfId="8"/>
    <tableColumn id="3" xr3:uid="{E4EECF88-BC84-4096-B841-5C83E905E120}" name="Grant Funds" dataDxfId="7">
      <calculatedColumnFormula>SUM(C2:C6)</calculatedColumnFormula>
    </tableColumn>
    <tableColumn id="6" xr3:uid="{DF959777-258A-4D82-B0DC-E7D20F980DB4}" name="Match_x000a_(optional)" dataDxfId="6">
      <calculatedColumnFormula>SUM(D2:D6)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2 Budget Table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792B795-A98C-4DBB-80C7-A8DF487910EA}" name="Table1436" displayName="Table1436" ref="A6:D15" totalsRowShown="0" headerRowDxfId="5" dataDxfId="4">
  <tableColumns count="4">
    <tableColumn id="1" xr3:uid="{658F8AAF-6401-4BAD-AAFE-2E02D21BC445}" name="Object Code" dataDxfId="3"/>
    <tableColumn id="2" xr3:uid="{5582AA2E-A4EA-4F3A-B5A5-8D56A794F055}" name="Line Detail and Narrative _x000a_(Provide a detailed justification and breakdown/calculation for each expenditure.)" dataDxfId="2"/>
    <tableColumn id="3" xr3:uid="{F9B50DF6-DCD7-46AE-8D9C-F00571A9B58D}" name="Grant Funds" dataDxfId="1">
      <calculatedColumnFormula>SUM(C2:C6)</calculatedColumnFormula>
    </tableColumn>
    <tableColumn id="6" xr3:uid="{5A26857F-E3F0-465E-B301-267C3C55FC6E}" name="Match_x000a_(optional)" dataDxfId="0">
      <calculatedColumnFormula>SUM(D2:D6)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2 Budget Tabl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CECgrant@cde.c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F5447-FE02-43AE-8AB6-B0BB5BB2D74D}">
  <dimension ref="A1:A18"/>
  <sheetViews>
    <sheetView tabSelected="1" zoomScaleNormal="100" workbookViewId="0"/>
  </sheetViews>
  <sheetFormatPr defaultColWidth="8.81640625" defaultRowHeight="15.5" x14ac:dyDescent="0.35"/>
  <cols>
    <col min="1" max="1" width="123" style="16" customWidth="1"/>
    <col min="2" max="16384" width="8.81640625" style="16"/>
  </cols>
  <sheetData>
    <row r="1" spans="1:1" ht="44" customHeight="1" thickBot="1" x14ac:dyDescent="0.4">
      <c r="A1" s="29" t="s">
        <v>69</v>
      </c>
    </row>
    <row r="2" spans="1:1" ht="24" customHeight="1" thickTop="1" x14ac:dyDescent="0.35">
      <c r="A2" s="6" t="s">
        <v>0</v>
      </c>
    </row>
    <row r="3" spans="1:1" ht="22" customHeight="1" x14ac:dyDescent="0.35">
      <c r="A3" s="7" t="s">
        <v>79</v>
      </c>
    </row>
    <row r="4" spans="1:1" ht="32.5" customHeight="1" thickBot="1" x14ac:dyDescent="0.4">
      <c r="A4" s="28" t="s">
        <v>56</v>
      </c>
    </row>
    <row r="5" spans="1:1" ht="42.5" customHeight="1" thickTop="1" x14ac:dyDescent="0.35">
      <c r="A5" s="8" t="s">
        <v>70</v>
      </c>
    </row>
    <row r="6" spans="1:1" ht="34" customHeight="1" thickBot="1" x14ac:dyDescent="0.4">
      <c r="A6" s="28" t="s">
        <v>55</v>
      </c>
    </row>
    <row r="7" spans="1:1" ht="32" customHeight="1" thickTop="1" x14ac:dyDescent="0.35">
      <c r="A7" s="9" t="s">
        <v>57</v>
      </c>
    </row>
    <row r="8" spans="1:1" ht="116" customHeight="1" x14ac:dyDescent="0.35">
      <c r="A8" s="10" t="s">
        <v>78</v>
      </c>
    </row>
    <row r="9" spans="1:1" ht="61.5" customHeight="1" x14ac:dyDescent="0.35">
      <c r="A9" s="10" t="s">
        <v>37</v>
      </c>
    </row>
    <row r="10" spans="1:1" ht="37.5" customHeight="1" x14ac:dyDescent="0.35">
      <c r="A10" s="2" t="s">
        <v>33</v>
      </c>
    </row>
    <row r="11" spans="1:1" ht="62" x14ac:dyDescent="0.35">
      <c r="A11" s="2" t="s">
        <v>81</v>
      </c>
    </row>
    <row r="12" spans="1:1" ht="62" x14ac:dyDescent="0.35">
      <c r="A12" s="2" t="s">
        <v>80</v>
      </c>
    </row>
    <row r="13" spans="1:1" ht="62" x14ac:dyDescent="0.35">
      <c r="A13" s="2" t="s">
        <v>82</v>
      </c>
    </row>
    <row r="14" spans="1:1" ht="62" x14ac:dyDescent="0.35">
      <c r="A14" s="2" t="s">
        <v>83</v>
      </c>
    </row>
    <row r="15" spans="1:1" ht="29.5" customHeight="1" thickBot="1" x14ac:dyDescent="0.4">
      <c r="A15" s="28" t="s">
        <v>1</v>
      </c>
    </row>
    <row r="16" spans="1:1" ht="16" thickTop="1" x14ac:dyDescent="0.35">
      <c r="A16" s="11" t="s">
        <v>54</v>
      </c>
    </row>
    <row r="17" spans="1:1" x14ac:dyDescent="0.35">
      <c r="A17" s="12" t="s">
        <v>58</v>
      </c>
    </row>
    <row r="18" spans="1:1" x14ac:dyDescent="0.35">
      <c r="A18" s="11"/>
    </row>
  </sheetData>
  <hyperlinks>
    <hyperlink ref="A17" r:id="rId1" xr:uid="{281FE71E-6745-4894-8702-B02C34BA01B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0FF7-5785-4E74-AA73-158BF07F89F8}">
  <dimension ref="A1:B9"/>
  <sheetViews>
    <sheetView workbookViewId="0"/>
  </sheetViews>
  <sheetFormatPr defaultColWidth="8.81640625" defaultRowHeight="15.5" x14ac:dyDescent="0.35"/>
  <cols>
    <col min="1" max="1" width="33.36328125" style="17" customWidth="1"/>
    <col min="2" max="2" width="61.36328125" style="17" customWidth="1"/>
    <col min="3" max="16384" width="8.81640625" style="17"/>
  </cols>
  <sheetData>
    <row r="1" spans="1:2" ht="39.5" customHeight="1" x14ac:dyDescent="0.35">
      <c r="A1" s="33" t="s">
        <v>38</v>
      </c>
      <c r="B1" s="20"/>
    </row>
    <row r="2" spans="1:2" ht="33.5" customHeight="1" x14ac:dyDescent="0.35">
      <c r="A2" s="34" t="s">
        <v>71</v>
      </c>
      <c r="B2" s="34" t="s">
        <v>72</v>
      </c>
    </row>
    <row r="3" spans="1:2" ht="26" customHeight="1" x14ac:dyDescent="0.35">
      <c r="A3" s="15" t="s">
        <v>13</v>
      </c>
      <c r="B3" s="15" t="s">
        <v>65</v>
      </c>
    </row>
    <row r="4" spans="1:2" ht="31" x14ac:dyDescent="0.35">
      <c r="A4" s="35" t="s">
        <v>74</v>
      </c>
      <c r="B4" s="4" t="s">
        <v>75</v>
      </c>
    </row>
    <row r="5" spans="1:2" ht="25.5" customHeight="1" x14ac:dyDescent="0.35">
      <c r="A5" s="15" t="s">
        <v>86</v>
      </c>
      <c r="B5" s="65" t="s">
        <v>84</v>
      </c>
    </row>
    <row r="6" spans="1:2" ht="23" customHeight="1" x14ac:dyDescent="0.35">
      <c r="A6" s="15" t="s">
        <v>39</v>
      </c>
      <c r="B6" s="5" t="s">
        <v>40</v>
      </c>
    </row>
    <row r="7" spans="1:2" ht="47.5" customHeight="1" x14ac:dyDescent="0.35">
      <c r="A7" s="35" t="s">
        <v>34</v>
      </c>
      <c r="B7" s="4" t="s">
        <v>85</v>
      </c>
    </row>
    <row r="8" spans="1:2" ht="47.5" customHeight="1" x14ac:dyDescent="0.35">
      <c r="A8" s="35" t="s">
        <v>35</v>
      </c>
      <c r="B8" s="4" t="s">
        <v>42</v>
      </c>
    </row>
    <row r="9" spans="1:2" ht="22.5" customHeight="1" x14ac:dyDescent="0.35">
      <c r="A9" s="15" t="s">
        <v>36</v>
      </c>
      <c r="B9" s="4" t="s">
        <v>41</v>
      </c>
    </row>
  </sheetData>
  <sheetProtection sheet="1" objects="1" scenarios="1"/>
  <dataValidations xWindow="433" yWindow="225" count="1">
    <dataValidation allowBlank="1" showErrorMessage="1" sqref="B3:B6" xr:uid="{7E57CFCA-3240-4BBC-A812-CF1FD8836C76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A422F-C0E8-4332-9119-B5ABD5A05AFC}">
  <dimension ref="A1:B14"/>
  <sheetViews>
    <sheetView workbookViewId="0"/>
  </sheetViews>
  <sheetFormatPr defaultColWidth="8.81640625" defaultRowHeight="15.5" x14ac:dyDescent="0.35"/>
  <cols>
    <col min="1" max="1" width="42.453125" style="17" customWidth="1"/>
    <col min="2" max="2" width="61.36328125" style="17" customWidth="1"/>
    <col min="3" max="16384" width="8.81640625" style="17"/>
  </cols>
  <sheetData>
    <row r="1" spans="1:2" ht="43" customHeight="1" thickBot="1" x14ac:dyDescent="0.4">
      <c r="A1" s="36" t="s">
        <v>24</v>
      </c>
      <c r="B1" s="37"/>
    </row>
    <row r="2" spans="1:2" ht="16" thickTop="1" x14ac:dyDescent="0.35">
      <c r="A2" s="15" t="s">
        <v>13</v>
      </c>
      <c r="B2" s="38" t="str">
        <f>'1. Applicant Information'!B3</f>
        <v>2023-24 MCEC Grant</v>
      </c>
    </row>
    <row r="3" spans="1:2" x14ac:dyDescent="0.35">
      <c r="A3" s="15" t="s">
        <v>76</v>
      </c>
      <c r="B3" s="38" t="str">
        <f>'1. Applicant Information'!B4</f>
        <v>[Enter LEA School Name Here]</v>
      </c>
    </row>
    <row r="4" spans="1:2" x14ac:dyDescent="0.35">
      <c r="A4" s="15" t="s">
        <v>2</v>
      </c>
      <c r="B4" s="66" t="str">
        <f>'1. Applicant Information'!B5</f>
        <v>[Enter LEA School CDS Code Here]</v>
      </c>
    </row>
    <row r="5" spans="1:2" x14ac:dyDescent="0.35">
      <c r="A5" s="15" t="s">
        <v>39</v>
      </c>
      <c r="B5" s="39" t="str">
        <f>'1. Applicant Information'!B6</f>
        <v>[Enter Total Grant Amount Here]</v>
      </c>
    </row>
    <row r="6" spans="1:2" x14ac:dyDescent="0.35">
      <c r="A6" s="30" t="s">
        <v>66</v>
      </c>
      <c r="B6" s="30" t="s">
        <v>67</v>
      </c>
    </row>
    <row r="7" spans="1:2" ht="18" customHeight="1" x14ac:dyDescent="0.35">
      <c r="A7" s="18" t="s">
        <v>25</v>
      </c>
      <c r="B7" s="40" t="s">
        <v>43</v>
      </c>
    </row>
    <row r="8" spans="1:2" ht="18" customHeight="1" x14ac:dyDescent="0.35">
      <c r="A8" s="18" t="s">
        <v>26</v>
      </c>
      <c r="B8" s="40" t="s">
        <v>48</v>
      </c>
    </row>
    <row r="9" spans="1:2" ht="18" customHeight="1" x14ac:dyDescent="0.35">
      <c r="A9" s="31" t="s">
        <v>27</v>
      </c>
      <c r="B9" s="41" t="s">
        <v>49</v>
      </c>
    </row>
    <row r="10" spans="1:2" ht="18" customHeight="1" x14ac:dyDescent="0.35">
      <c r="A10" s="15" t="s">
        <v>28</v>
      </c>
      <c r="B10" s="4" t="s">
        <v>50</v>
      </c>
    </row>
    <row r="11" spans="1:2" ht="18" customHeight="1" x14ac:dyDescent="0.35">
      <c r="A11" s="19" t="s">
        <v>29</v>
      </c>
      <c r="B11" s="42" t="s">
        <v>44</v>
      </c>
    </row>
    <row r="12" spans="1:2" ht="18" customHeight="1" x14ac:dyDescent="0.35">
      <c r="A12" s="18" t="s">
        <v>30</v>
      </c>
      <c r="B12" s="40" t="s">
        <v>45</v>
      </c>
    </row>
    <row r="13" spans="1:2" ht="18" customHeight="1" x14ac:dyDescent="0.35">
      <c r="A13" s="18" t="s">
        <v>31</v>
      </c>
      <c r="B13" s="40" t="s">
        <v>46</v>
      </c>
    </row>
    <row r="14" spans="1:2" ht="18" customHeight="1" x14ac:dyDescent="0.35">
      <c r="A14" s="31" t="s">
        <v>32</v>
      </c>
      <c r="B14" s="41" t="s">
        <v>47</v>
      </c>
    </row>
  </sheetData>
  <sheetProtection sheet="1" objects="1" scenarios="1"/>
  <dataValidations count="1">
    <dataValidation allowBlank="1" showErrorMessage="1" sqref="B3:B5" xr:uid="{E51541C0-B418-48D2-98EC-3C216E2A9B80}"/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281-5DE9-41A1-A288-865B48E809A7}">
  <dimension ref="A1:H15"/>
  <sheetViews>
    <sheetView zoomScaleNormal="100" workbookViewId="0"/>
  </sheetViews>
  <sheetFormatPr defaultColWidth="8.81640625" defaultRowHeight="15.5" x14ac:dyDescent="0.35"/>
  <cols>
    <col min="1" max="1" width="28.26953125" style="13" customWidth="1"/>
    <col min="2" max="2" width="43.1796875" style="13" customWidth="1"/>
    <col min="3" max="8" width="16.81640625" style="13" customWidth="1"/>
    <col min="9" max="16384" width="8.81640625" style="13"/>
  </cols>
  <sheetData>
    <row r="1" spans="1:8" ht="38" customHeight="1" thickBot="1" x14ac:dyDescent="0.4">
      <c r="A1" s="43" t="s">
        <v>14</v>
      </c>
      <c r="B1" s="37"/>
      <c r="C1" s="52"/>
      <c r="D1" s="52"/>
      <c r="E1" s="52"/>
      <c r="F1" s="52"/>
      <c r="G1" s="52"/>
      <c r="H1" s="52"/>
    </row>
    <row r="2" spans="1:8" ht="25" customHeight="1" thickTop="1" x14ac:dyDescent="0.35">
      <c r="A2" s="15" t="s">
        <v>13</v>
      </c>
      <c r="B2" s="38" t="str">
        <f>'1. Applicant Information'!B3</f>
        <v>2023-24 MCEC Grant</v>
      </c>
    </row>
    <row r="3" spans="1:8" ht="25" customHeight="1" x14ac:dyDescent="0.35">
      <c r="A3" s="32" t="s">
        <v>77</v>
      </c>
      <c r="B3" s="38" t="str">
        <f>'1. Applicant Information'!B4</f>
        <v>[Enter LEA School Name Here]</v>
      </c>
    </row>
    <row r="4" spans="1:8" ht="25" customHeight="1" x14ac:dyDescent="0.35">
      <c r="A4" s="32" t="s">
        <v>86</v>
      </c>
      <c r="B4" s="66" t="str">
        <f>'1. Applicant Information'!B5</f>
        <v>[Enter LEA School CDS Code Here]</v>
      </c>
    </row>
    <row r="5" spans="1:8" ht="25" customHeight="1" x14ac:dyDescent="0.35">
      <c r="A5" s="32" t="s">
        <v>39</v>
      </c>
      <c r="B5" s="39" t="str">
        <f>'1. Applicant Information'!B6</f>
        <v>[Enter Total Grant Amount Here]</v>
      </c>
    </row>
    <row r="6" spans="1:8" s="14" customFormat="1" x14ac:dyDescent="0.35">
      <c r="A6" s="53" t="s">
        <v>3</v>
      </c>
      <c r="B6" s="53" t="s">
        <v>4</v>
      </c>
      <c r="C6" s="53" t="s">
        <v>15</v>
      </c>
      <c r="D6" s="53" t="s">
        <v>16</v>
      </c>
      <c r="E6" s="53" t="s">
        <v>63</v>
      </c>
      <c r="F6" s="53" t="s">
        <v>64</v>
      </c>
      <c r="G6" s="54" t="s">
        <v>20</v>
      </c>
      <c r="H6" s="53" t="s">
        <v>19</v>
      </c>
    </row>
    <row r="7" spans="1:8" x14ac:dyDescent="0.35">
      <c r="A7" s="55">
        <v>1000</v>
      </c>
      <c r="B7" s="56" t="s">
        <v>5</v>
      </c>
      <c r="C7" s="57">
        <f>(SUMIFS(Table14[Grant Funds],Table14[Object Code],"&gt;=1000",Table14[Object Code],"&lt;2000"))</f>
        <v>0</v>
      </c>
      <c r="D7" s="58">
        <f>(SUMIFS(Table143[Grant Funds],Table143[Object Code],"&gt;=1000",Table143[Object Code],"&lt;2000"))</f>
        <v>0</v>
      </c>
      <c r="E7" s="57">
        <f>(SUMIFS(Table1435[Grant Funds],Table1435[Object Code],"&gt;=1000",Table1435[Object Code],"&lt;2000"))</f>
        <v>0</v>
      </c>
      <c r="F7" s="58">
        <f>(SUMIFS(Table1436[Grant Funds],Table1436[Object Code],"&gt;=1000",Table1436[Object Code],"&lt;2000"))</f>
        <v>0</v>
      </c>
      <c r="G7" s="58">
        <f>SUM(Table1[[#This Row],[Year 1 Budget]:[Year 4 Budget]])</f>
        <v>0</v>
      </c>
      <c r="H7" s="58">
        <f>(SUMIFS(Table14[Match
(optional)],Table14[Object Code],"&gt;=1000",Table14[Object Code],"&lt;2000"))+(SUMIFS(Table143[Match
(optional)],Table143[Object Code],"&gt;=1000",Table143[Object Code],"&lt;2000"))+(SUMIFS(Table1435[Match
(optional)],Table1435[Object Code],"&gt;=1000",Table1435[Object Code],"&lt;2000"))+(SUMIFS(Table1436[Match
(optional)],Table1436[Object Code],"&gt;=1000",Table1436[Object Code],"&lt;2000"))</f>
        <v>0</v>
      </c>
    </row>
    <row r="8" spans="1:8" x14ac:dyDescent="0.35">
      <c r="A8" s="59">
        <v>2000</v>
      </c>
      <c r="B8" s="13" t="s">
        <v>6</v>
      </c>
      <c r="C8" s="60">
        <f>(SUMIFS(Table14[Grant Funds],Table14[Object Code],"&gt;=2000",Table14[Object Code],"&lt;3000"))</f>
        <v>0</v>
      </c>
      <c r="D8" s="60">
        <f>(SUMIFS(Table143[Grant Funds],Table143[Object Code],"&gt;=2000",Table143[Object Code],"&lt;3000"))</f>
        <v>0</v>
      </c>
      <c r="E8" s="60">
        <f>(SUMIFS(Table1435[Grant Funds],Table1435[Object Code],"&gt;=2000",Table1435[Object Code],"&lt;3000"))</f>
        <v>0</v>
      </c>
      <c r="F8" s="60">
        <f>(SUMIFS(Table1436[Grant Funds],Table1436[Object Code],"&gt;=2000",Table1436[Object Code],"&lt;3000"))</f>
        <v>0</v>
      </c>
      <c r="G8" s="60">
        <f>SUM(Table1[[#This Row],[Year 1 Budget]:[Year 4 Budget]])</f>
        <v>0</v>
      </c>
      <c r="H8" s="60">
        <f>(SUMIFS(Table14[Match
(optional)],Table14[Object Code],"&gt;=2000",Table14[Object Code],"&lt;3000"))+(SUMIFS(Table143[Match
(optional)],Table143[Object Code],"&gt;=2000",Table143[Object Code],"&lt;3000"))+(SUMIFS(Table1435[Match
(optional)],Table1435[Object Code],"&gt;=2000",Table1435[Object Code],"&lt;3000"))+(SUMIFS(Table1436[Match
(optional)],Table1436[Object Code],"&gt;=2000",Table1436[Object Code],"&lt;3000"))</f>
        <v>0</v>
      </c>
    </row>
    <row r="9" spans="1:8" x14ac:dyDescent="0.35">
      <c r="A9" s="55">
        <v>3000</v>
      </c>
      <c r="B9" s="56" t="s">
        <v>7</v>
      </c>
      <c r="C9" s="57">
        <f>(SUMIFS(Table14[Grant Funds],Table14[Object Code],"&gt;=3000",Table14[Object Code],"&lt;4000"))</f>
        <v>0</v>
      </c>
      <c r="D9" s="58">
        <f>(SUMIFS(Table143[Grant Funds],Table143[Object Code],"&gt;=3000",Table143[Object Code],"&lt;4000"))</f>
        <v>0</v>
      </c>
      <c r="E9" s="57">
        <f>(SUMIFS(Table1435[Grant Funds],Table1435[Object Code],"&gt;=3000",Table1435[Object Code],"&lt;4000"))</f>
        <v>0</v>
      </c>
      <c r="F9" s="58">
        <f>(SUMIFS(Table1436[Grant Funds],Table1436[Object Code],"&gt;=3000",Table1436[Object Code],"&lt;4000"))</f>
        <v>0</v>
      </c>
      <c r="G9" s="58">
        <f>SUM(Table1[[#This Row],[Year 1 Budget]:[Year 4 Budget]])</f>
        <v>0</v>
      </c>
      <c r="H9" s="58">
        <f>(SUMIFS(Table14[Match
(optional)],Table14[Object Code],"&gt;=3000",Table14[Object Code],"&lt;4000"))+(SUMIFS(Table143[Match
(optional)],Table143[Object Code],"&gt;=3000",Table143[Object Code],"&lt;4000"))+(SUMIFS(Table1435[Match
(optional)],Table1435[Object Code],"&gt;=3000",Table1435[Object Code],"&lt;4000"))+(SUMIFS(Table1436[Match
(optional)],Table1436[Object Code],"&gt;=3000",Table1436[Object Code],"&lt;4000"))</f>
        <v>0</v>
      </c>
    </row>
    <row r="10" spans="1:8" x14ac:dyDescent="0.35">
      <c r="A10" s="59">
        <v>4000</v>
      </c>
      <c r="B10" s="13" t="s">
        <v>8</v>
      </c>
      <c r="C10" s="60">
        <f>(SUMIFS(Table14[Grant Funds],Table14[Object Code],"&gt;=4000",Table14[Object Code],"&lt;5000"))</f>
        <v>0</v>
      </c>
      <c r="D10" s="60">
        <f>(SUMIFS(Table143[Grant Funds],Table143[Object Code],"&gt;=4000",Table143[Object Code],"&lt;5000"))</f>
        <v>0</v>
      </c>
      <c r="E10" s="60">
        <f>(SUMIFS(Table1435[Grant Funds],Table1435[Object Code],"&gt;=4000",Table1435[Object Code],"&lt;5000"))</f>
        <v>0</v>
      </c>
      <c r="F10" s="60">
        <f>(SUMIFS(Table1436[Grant Funds],Table1436[Object Code],"&gt;=4000",Table1436[Object Code],"&lt;5000"))</f>
        <v>0</v>
      </c>
      <c r="G10" s="60">
        <f>SUM(Table1[[#This Row],[Year 1 Budget]:[Year 4 Budget]])</f>
        <v>0</v>
      </c>
      <c r="H10" s="60">
        <f>(SUMIFS(Table14[Match
(optional)],Table14[Object Code],"&gt;=4000",Table14[Object Code],"&lt;5000"))+(SUMIFS(Table143[Match
(optional)],Table143[Object Code],"&gt;=4000",Table143[Object Code],"&lt;5000"))+(SUMIFS(Table1435[Match
(optional)],Table1435[Object Code],"&gt;=4000",Table1435[Object Code],"&lt;5000"))+(SUMIFS(Table1436[Match
(optional)],Table1436[Object Code],"&gt;=4000",Table1436[Object Code],"&lt;5000"))</f>
        <v>0</v>
      </c>
    </row>
    <row r="11" spans="1:8" x14ac:dyDescent="0.35">
      <c r="A11" s="55">
        <v>5000</v>
      </c>
      <c r="B11" s="56" t="s">
        <v>9</v>
      </c>
      <c r="C11" s="57">
        <f>(SUMIFS(Table14[Grant Funds],Table14[Object Code],"&gt;=5000",Table14[Object Code],"&lt;6000"))</f>
        <v>0</v>
      </c>
      <c r="D11" s="58">
        <f>(SUMIFS(Table143[Grant Funds],Table143[Object Code],"&gt;=5000",Table143[Object Code],"&lt;6000"))</f>
        <v>0</v>
      </c>
      <c r="E11" s="57">
        <f>(SUMIFS(Table1435[Grant Funds],Table1435[Object Code],"&gt;=5000",Table1435[Object Code],"&lt;6000"))</f>
        <v>0</v>
      </c>
      <c r="F11" s="58">
        <f>(SUMIFS(Table1436[Grant Funds],Table1436[Object Code],"&gt;=5000",Table1436[Object Code],"&lt;6000"))</f>
        <v>0</v>
      </c>
      <c r="G11" s="58">
        <f>SUM(Table1[[#This Row],[Year 1 Budget]:[Year 4 Budget]])</f>
        <v>0</v>
      </c>
      <c r="H11" s="58">
        <f>(SUMIFS(Table14[Match
(optional)],Table14[Object Code],"&gt;=5000",Table14[Object Code],"&lt;6000"))+(SUMIFS(Table143[Match
(optional)],Table143[Object Code],"&gt;=5000",Table143[Object Code],"&lt;6000"))+(SUMIFS(Table1435[Match
(optional)],Table1435[Object Code],"&gt;=5000",Table1435[Object Code],"&lt;6000"))+(SUMIFS(Table1436[Match
(optional)],Table1436[Object Code],"&gt;=5000",Table1436[Object Code],"&lt;6000"))</f>
        <v>0</v>
      </c>
    </row>
    <row r="12" spans="1:8" x14ac:dyDescent="0.35">
      <c r="A12" s="59">
        <v>6000</v>
      </c>
      <c r="B12" s="13" t="s">
        <v>10</v>
      </c>
      <c r="C12" s="60">
        <f>(SUMIFS(Table14[Grant Funds],Table14[Object Code],"&gt;=6000",Table14[Object Code],"&lt;7000"))</f>
        <v>0</v>
      </c>
      <c r="D12" s="60">
        <f>(SUMIFS(Table143[Grant Funds],Table143[Object Code],"&gt;=6000",Table143[Object Code],"&lt;7000"))</f>
        <v>0</v>
      </c>
      <c r="E12" s="60">
        <f>(SUMIFS(Table1435[Grant Funds],Table1435[Object Code],"&gt;=6000",Table1435[Object Code],"&lt;7000"))</f>
        <v>0</v>
      </c>
      <c r="F12" s="60">
        <f>(SUMIFS(Table1436[Grant Funds],Table1436[Object Code],"&gt;=6000",Table1436[Object Code],"&lt;7000"))</f>
        <v>0</v>
      </c>
      <c r="G12" s="60">
        <f>SUM(Table1[[#This Row],[Year 1 Budget]:[Year 4 Budget]])</f>
        <v>0</v>
      </c>
      <c r="H12" s="60">
        <f>(SUMIFS(Table14[Match
(optional)],Table14[Object Code],"&gt;=6000",Table14[Object Code],"&lt;7000"))+(SUMIFS(Table143[Match
(optional)],Table143[Object Code],"&gt;=6000",Table143[Object Code],"&lt;7000"))+(SUMIFS(Table1435[Match
(optional)],Table1435[Object Code],"&gt;=6000",Table1435[Object Code],"&lt;7000"))+(SUMIFS(Table1436[Match
(optional)],Table1436[Object Code],"&gt;=6000",Table1436[Object Code],"&lt;7000"))</f>
        <v>0</v>
      </c>
    </row>
    <row r="13" spans="1:8" x14ac:dyDescent="0.35">
      <c r="A13" s="55" t="s">
        <v>12</v>
      </c>
      <c r="B13" s="61" t="s">
        <v>11</v>
      </c>
      <c r="C13" s="62">
        <f t="shared" ref="C13:H13" si="0">SUM(C7:C12)</f>
        <v>0</v>
      </c>
      <c r="D13" s="62">
        <f t="shared" si="0"/>
        <v>0</v>
      </c>
      <c r="E13" s="62">
        <f t="shared" si="0"/>
        <v>0</v>
      </c>
      <c r="F13" s="62">
        <f t="shared" si="0"/>
        <v>0</v>
      </c>
      <c r="G13" s="62">
        <f t="shared" si="0"/>
        <v>0</v>
      </c>
      <c r="H13" s="62">
        <f t="shared" si="0"/>
        <v>0</v>
      </c>
    </row>
    <row r="14" spans="1:8" x14ac:dyDescent="0.35">
      <c r="A14" s="59">
        <v>7000</v>
      </c>
      <c r="B14" s="13" t="s">
        <v>21</v>
      </c>
      <c r="C14" s="60">
        <f>(SUMIFS(Table14[Grant Funds],Table14[Object Code],"&gt;=7000",Table14[Object Code],"&lt;8000"))</f>
        <v>0</v>
      </c>
      <c r="D14" s="60">
        <f>(SUMIFS(Table143[Grant Funds],Table143[Object Code],"&gt;=7000",Table143[Object Code],"&lt;8000"))</f>
        <v>0</v>
      </c>
      <c r="E14" s="60">
        <f>(SUMIFS(Table1435[Grant Funds],Table1435[Object Code],"&gt;=7000",Table1435[Object Code],"&lt;8000"))</f>
        <v>0</v>
      </c>
      <c r="F14" s="60">
        <f>(SUMIFS(Table1436[Grant Funds],Table1436[Object Code],"&gt;=7000",Table1436[Object Code],"&lt;8000"))</f>
        <v>0</v>
      </c>
      <c r="G14" s="60">
        <f>SUM(Table1[[#This Row],[Year 1 Budget]:[Year 4 Budget]])</f>
        <v>0</v>
      </c>
      <c r="H14" s="60">
        <f>(SUMIFS(Table14[Match
(optional)],Table14[Object Code],"&gt;=7000",Table14[Object Code],"&lt;8000"))+(SUMIFS(Table143[Match
(optional)],Table143[Object Code],"&gt;=7000",Table143[Object Code],"&lt;8000"))+(SUMIFS(Table1435[Match
(optional)],Table1435[Object Code],"&gt;=7000",Table1435[Object Code],"&lt;8000"))+(SUMIFS(Table1436[Match
(optional)],Table1436[Object Code],"&gt;=7000",Table1436[Object Code],"&lt;8000"))</f>
        <v>0</v>
      </c>
    </row>
    <row r="15" spans="1:8" x14ac:dyDescent="0.35">
      <c r="A15" s="55" t="s">
        <v>12</v>
      </c>
      <c r="B15" s="62" t="s">
        <v>22</v>
      </c>
      <c r="C15" s="63">
        <f>SUM(C13:C14)</f>
        <v>0</v>
      </c>
      <c r="D15" s="62">
        <f>SUM(D13:D14)</f>
        <v>0</v>
      </c>
      <c r="E15" s="63">
        <f t="shared" ref="E13:E15" si="1">SUM(E13:E14)</f>
        <v>0</v>
      </c>
      <c r="F15" s="63">
        <f t="shared" ref="F13:F15" si="2">SUM(F13:F14)</f>
        <v>0</v>
      </c>
      <c r="G15" s="63">
        <f>SUM(G13:G14)</f>
        <v>0</v>
      </c>
      <c r="H15" s="63">
        <f>SUM(H13:H14)</f>
        <v>0</v>
      </c>
    </row>
  </sheetData>
  <sheetProtection sheet="1" objects="1" scenarios="1"/>
  <dataValidations count="1">
    <dataValidation allowBlank="1" showErrorMessage="1" sqref="B2:B5" xr:uid="{74D03075-45EF-4551-83B9-83BD418BC7C8}"/>
  </dataValidations>
  <pageMargins left="0.7" right="0.7" top="0.75" bottom="0.75" header="0.3" footer="0.3"/>
  <pageSetup orientation="portrait" r:id="rId1"/>
  <ignoredErrors>
    <ignoredError sqref="G7:G13 G15:H15 F14:H14 C7:C15 E7:E14 F7:F13 H7:H13" calculatedColumn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7FEA-31D5-4367-8E32-CDF60B9899F9}">
  <dimension ref="A1:D15"/>
  <sheetViews>
    <sheetView workbookViewId="0"/>
  </sheetViews>
  <sheetFormatPr defaultColWidth="8.81640625" defaultRowHeight="30" customHeight="1" x14ac:dyDescent="0.35"/>
  <cols>
    <col min="1" max="1" width="30.08984375" style="16" customWidth="1"/>
    <col min="2" max="2" width="56.36328125" style="22" customWidth="1"/>
    <col min="3" max="3" width="28.81640625" style="16" customWidth="1"/>
    <col min="4" max="4" width="28.1796875" style="16" customWidth="1"/>
    <col min="5" max="16384" width="8.81640625" style="16"/>
  </cols>
  <sheetData>
    <row r="1" spans="1:4" ht="34" customHeight="1" thickBot="1" x14ac:dyDescent="0.4">
      <c r="A1" s="43" t="s">
        <v>87</v>
      </c>
      <c r="B1" s="44"/>
      <c r="C1" s="52"/>
      <c r="D1" s="52"/>
    </row>
    <row r="2" spans="1:4" ht="25" customHeight="1" thickTop="1" x14ac:dyDescent="0.35">
      <c r="A2" s="15" t="s">
        <v>13</v>
      </c>
      <c r="B2" s="45" t="str">
        <f>'1. Applicant Information'!B3</f>
        <v>2023-24 MCEC Grant</v>
      </c>
      <c r="C2" s="38"/>
      <c r="D2" s="38"/>
    </row>
    <row r="3" spans="1:4" ht="25" customHeight="1" x14ac:dyDescent="0.35">
      <c r="A3" s="32" t="s">
        <v>77</v>
      </c>
      <c r="B3" s="45" t="str">
        <f>'1. Applicant Information'!B4</f>
        <v>[Enter LEA School Name Here]</v>
      </c>
      <c r="C3" s="38"/>
      <c r="D3" s="38"/>
    </row>
    <row r="4" spans="1:4" ht="25" customHeight="1" x14ac:dyDescent="0.35">
      <c r="A4" s="32" t="s">
        <v>86</v>
      </c>
      <c r="B4" s="67" t="str">
        <f>'1. Applicant Information'!B5</f>
        <v>[Enter LEA School CDS Code Here]</v>
      </c>
      <c r="C4" s="38"/>
      <c r="D4" s="38"/>
    </row>
    <row r="5" spans="1:4" ht="25" customHeight="1" x14ac:dyDescent="0.35">
      <c r="A5" s="32" t="s">
        <v>39</v>
      </c>
      <c r="B5" s="46" t="str">
        <f>'1. Applicant Information'!B6</f>
        <v>[Enter Total Grant Amount Here]</v>
      </c>
      <c r="C5" s="39"/>
      <c r="D5" s="39"/>
    </row>
    <row r="6" spans="1:4" s="17" customFormat="1" ht="46.5" x14ac:dyDescent="0.35">
      <c r="A6" s="3" t="s">
        <v>3</v>
      </c>
      <c r="B6" s="1" t="s">
        <v>68</v>
      </c>
      <c r="C6" s="1" t="s">
        <v>17</v>
      </c>
      <c r="D6" s="1" t="s">
        <v>61</v>
      </c>
    </row>
    <row r="7" spans="1:4" ht="30" customHeight="1" x14ac:dyDescent="0.35">
      <c r="A7" s="47" t="s">
        <v>51</v>
      </c>
      <c r="B7" s="48" t="s">
        <v>52</v>
      </c>
      <c r="C7" s="49" t="s">
        <v>53</v>
      </c>
      <c r="D7" s="49" t="s">
        <v>62</v>
      </c>
    </row>
    <row r="8" spans="1:4" ht="30" customHeight="1" x14ac:dyDescent="0.35">
      <c r="A8" s="40" t="s">
        <v>51</v>
      </c>
      <c r="B8" s="50" t="s">
        <v>52</v>
      </c>
      <c r="C8" s="51" t="s">
        <v>53</v>
      </c>
      <c r="D8" s="51" t="s">
        <v>62</v>
      </c>
    </row>
    <row r="9" spans="1:4" ht="30" customHeight="1" x14ac:dyDescent="0.35">
      <c r="A9" s="47" t="s">
        <v>51</v>
      </c>
      <c r="B9" s="48" t="s">
        <v>52</v>
      </c>
      <c r="C9" s="49" t="s">
        <v>53</v>
      </c>
      <c r="D9" s="49" t="s">
        <v>62</v>
      </c>
    </row>
    <row r="10" spans="1:4" ht="30" customHeight="1" x14ac:dyDescent="0.35">
      <c r="A10" s="40" t="s">
        <v>51</v>
      </c>
      <c r="B10" s="50" t="s">
        <v>52</v>
      </c>
      <c r="C10" s="51" t="s">
        <v>53</v>
      </c>
      <c r="D10" s="51" t="s">
        <v>62</v>
      </c>
    </row>
    <row r="11" spans="1:4" ht="30" customHeight="1" x14ac:dyDescent="0.35">
      <c r="A11" s="47" t="s">
        <v>51</v>
      </c>
      <c r="B11" s="48" t="s">
        <v>52</v>
      </c>
      <c r="C11" s="49" t="s">
        <v>53</v>
      </c>
      <c r="D11" s="49" t="s">
        <v>62</v>
      </c>
    </row>
    <row r="12" spans="1:4" ht="30" customHeight="1" x14ac:dyDescent="0.35">
      <c r="A12" s="40" t="s">
        <v>51</v>
      </c>
      <c r="B12" s="50" t="s">
        <v>52</v>
      </c>
      <c r="C12" s="51" t="s">
        <v>53</v>
      </c>
      <c r="D12" s="51" t="s">
        <v>62</v>
      </c>
    </row>
    <row r="13" spans="1:4" ht="30" customHeight="1" x14ac:dyDescent="0.35">
      <c r="A13" s="23" t="s">
        <v>12</v>
      </c>
      <c r="B13" s="25" t="s">
        <v>11</v>
      </c>
      <c r="C13" s="26">
        <f>SUM(C7:C12)</f>
        <v>0</v>
      </c>
      <c r="D13" s="26">
        <f>SUM(D7:D12)</f>
        <v>0</v>
      </c>
    </row>
    <row r="14" spans="1:4" ht="30" customHeight="1" x14ac:dyDescent="0.35">
      <c r="A14" s="40">
        <v>7000</v>
      </c>
      <c r="B14" s="50" t="s">
        <v>73</v>
      </c>
      <c r="C14" s="51" t="s">
        <v>53</v>
      </c>
      <c r="D14" s="51" t="s">
        <v>62</v>
      </c>
    </row>
    <row r="15" spans="1:4" ht="30" customHeight="1" x14ac:dyDescent="0.35">
      <c r="A15" s="24" t="s">
        <v>12</v>
      </c>
      <c r="B15" s="26" t="s">
        <v>18</v>
      </c>
      <c r="C15" s="26">
        <f>SUM(C13:C14)</f>
        <v>0</v>
      </c>
      <c r="D15" s="64">
        <f>SUM(D13:D14)</f>
        <v>0</v>
      </c>
    </row>
  </sheetData>
  <sheetProtection sheet="1" objects="1" scenarios="1"/>
  <dataValidations count="1">
    <dataValidation allowBlank="1" showErrorMessage="1" sqref="B2:D5" xr:uid="{EFF12C59-FACB-4026-BACE-7059DD8327E3}"/>
  </dataValidations>
  <pageMargins left="0.7" right="0.7" top="0.75" bottom="0.75" header="0.3" footer="0.3"/>
  <pageSetup orientation="portrait" r:id="rId1"/>
  <ignoredErrors>
    <ignoredError sqref="C13 C12 D13 C14:C15 C8 C9 C10 C11 D14:D15 D8:D12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40AD4-12FD-4434-95D6-80699DB4EE4A}">
  <dimension ref="A1:D15"/>
  <sheetViews>
    <sheetView workbookViewId="0"/>
  </sheetViews>
  <sheetFormatPr defaultColWidth="8.81640625" defaultRowHeight="30" customHeight="1" x14ac:dyDescent="0.35"/>
  <cols>
    <col min="1" max="1" width="30.08984375" style="16" customWidth="1"/>
    <col min="2" max="2" width="56.1796875" style="22" customWidth="1"/>
    <col min="3" max="3" width="28.81640625" style="16" customWidth="1"/>
    <col min="4" max="4" width="28.1796875" style="16" customWidth="1"/>
    <col min="5" max="16384" width="8.81640625" style="16"/>
  </cols>
  <sheetData>
    <row r="1" spans="1:4" ht="37" customHeight="1" thickBot="1" x14ac:dyDescent="0.4">
      <c r="A1" s="43" t="s">
        <v>23</v>
      </c>
      <c r="B1" s="44"/>
      <c r="C1" s="52"/>
      <c r="D1" s="52"/>
    </row>
    <row r="2" spans="1:4" ht="25" customHeight="1" thickTop="1" x14ac:dyDescent="0.35">
      <c r="A2" s="15" t="s">
        <v>13</v>
      </c>
      <c r="B2" s="45" t="str">
        <f>'1. Applicant Information'!B3</f>
        <v>2023-24 MCEC Grant</v>
      </c>
      <c r="C2" s="38"/>
      <c r="D2" s="38"/>
    </row>
    <row r="3" spans="1:4" ht="25" customHeight="1" x14ac:dyDescent="0.35">
      <c r="A3" s="32" t="s">
        <v>77</v>
      </c>
      <c r="B3" s="45" t="str">
        <f>'1. Applicant Information'!B4</f>
        <v>[Enter LEA School Name Here]</v>
      </c>
      <c r="C3" s="38"/>
      <c r="D3" s="38"/>
    </row>
    <row r="4" spans="1:4" ht="25" customHeight="1" x14ac:dyDescent="0.35">
      <c r="A4" s="32" t="s">
        <v>86</v>
      </c>
      <c r="B4" s="67" t="str">
        <f>'1. Applicant Information'!B5</f>
        <v>[Enter LEA School CDS Code Here]</v>
      </c>
      <c r="C4" s="38"/>
      <c r="D4" s="38"/>
    </row>
    <row r="5" spans="1:4" ht="25" customHeight="1" x14ac:dyDescent="0.35">
      <c r="A5" s="32" t="s">
        <v>39</v>
      </c>
      <c r="B5" s="46" t="str">
        <f>'1. Applicant Information'!B6</f>
        <v>[Enter Total Grant Amount Here]</v>
      </c>
      <c r="C5" s="39"/>
      <c r="D5" s="39"/>
    </row>
    <row r="6" spans="1:4" s="17" customFormat="1" ht="46.5" x14ac:dyDescent="0.35">
      <c r="A6" s="1" t="s">
        <v>3</v>
      </c>
      <c r="B6" s="1" t="s">
        <v>68</v>
      </c>
      <c r="C6" s="1" t="s">
        <v>17</v>
      </c>
      <c r="D6" s="1" t="s">
        <v>61</v>
      </c>
    </row>
    <row r="7" spans="1:4" ht="30" customHeight="1" x14ac:dyDescent="0.35">
      <c r="A7" s="47" t="s">
        <v>51</v>
      </c>
      <c r="B7" s="48" t="s">
        <v>52</v>
      </c>
      <c r="C7" s="49" t="s">
        <v>53</v>
      </c>
      <c r="D7" s="49" t="s">
        <v>62</v>
      </c>
    </row>
    <row r="8" spans="1:4" ht="30" customHeight="1" x14ac:dyDescent="0.35">
      <c r="A8" s="40" t="s">
        <v>51</v>
      </c>
      <c r="B8" s="50" t="s">
        <v>52</v>
      </c>
      <c r="C8" s="51" t="s">
        <v>53</v>
      </c>
      <c r="D8" s="51" t="s">
        <v>62</v>
      </c>
    </row>
    <row r="9" spans="1:4" ht="30" customHeight="1" x14ac:dyDescent="0.35">
      <c r="A9" s="47" t="s">
        <v>51</v>
      </c>
      <c r="B9" s="48" t="s">
        <v>52</v>
      </c>
      <c r="C9" s="49" t="s">
        <v>53</v>
      </c>
      <c r="D9" s="49" t="s">
        <v>62</v>
      </c>
    </row>
    <row r="10" spans="1:4" ht="30" customHeight="1" x14ac:dyDescent="0.35">
      <c r="A10" s="40" t="s">
        <v>51</v>
      </c>
      <c r="B10" s="50" t="s">
        <v>52</v>
      </c>
      <c r="C10" s="51" t="s">
        <v>53</v>
      </c>
      <c r="D10" s="51" t="s">
        <v>62</v>
      </c>
    </row>
    <row r="11" spans="1:4" ht="30" customHeight="1" x14ac:dyDescent="0.35">
      <c r="A11" s="47" t="s">
        <v>51</v>
      </c>
      <c r="B11" s="48" t="s">
        <v>52</v>
      </c>
      <c r="C11" s="49" t="s">
        <v>53</v>
      </c>
      <c r="D11" s="49" t="s">
        <v>62</v>
      </c>
    </row>
    <row r="12" spans="1:4" ht="30" customHeight="1" x14ac:dyDescent="0.35">
      <c r="A12" s="40" t="s">
        <v>51</v>
      </c>
      <c r="B12" s="50" t="s">
        <v>52</v>
      </c>
      <c r="C12" s="51" t="s">
        <v>53</v>
      </c>
      <c r="D12" s="51" t="s">
        <v>62</v>
      </c>
    </row>
    <row r="13" spans="1:4" ht="30" customHeight="1" x14ac:dyDescent="0.35">
      <c r="A13" s="23" t="s">
        <v>12</v>
      </c>
      <c r="B13" s="25" t="s">
        <v>11</v>
      </c>
      <c r="C13" s="26">
        <f>SUM(C7:C12)</f>
        <v>0</v>
      </c>
      <c r="D13" s="26">
        <f>SUM(D7:D12)</f>
        <v>0</v>
      </c>
    </row>
    <row r="14" spans="1:4" ht="30" customHeight="1" x14ac:dyDescent="0.35">
      <c r="A14" s="40">
        <v>7000</v>
      </c>
      <c r="B14" s="50" t="s">
        <v>73</v>
      </c>
      <c r="C14" s="51" t="s">
        <v>53</v>
      </c>
      <c r="D14" s="51" t="s">
        <v>62</v>
      </c>
    </row>
    <row r="15" spans="1:4" ht="30" customHeight="1" x14ac:dyDescent="0.35">
      <c r="A15" s="24" t="s">
        <v>12</v>
      </c>
      <c r="B15" s="26" t="s">
        <v>18</v>
      </c>
      <c r="C15" s="26">
        <f>SUM(C13:C14)</f>
        <v>0</v>
      </c>
      <c r="D15" s="25">
        <f>SUM(D13:D14)</f>
        <v>0</v>
      </c>
    </row>
  </sheetData>
  <sheetProtection sheet="1" objects="1" scenarios="1"/>
  <dataValidations count="1">
    <dataValidation allowBlank="1" showErrorMessage="1" sqref="B2:D5" xr:uid="{6CDB12ED-601C-4F76-AE4D-82ADEAAB6613}"/>
  </dataValidations>
  <pageMargins left="0.7" right="0.7" top="0.75" bottom="0.75" header="0.3" footer="0.3"/>
  <pageSetup orientation="portrait" r:id="rId1"/>
  <ignoredErrors>
    <ignoredError sqref="C8:C14 D14 D8:D12" calculatedColumn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F3455-8C26-4033-9B83-868A551C6830}">
  <dimension ref="A1:D16"/>
  <sheetViews>
    <sheetView workbookViewId="0"/>
  </sheetViews>
  <sheetFormatPr defaultColWidth="8.81640625" defaultRowHeight="15.5" x14ac:dyDescent="0.35"/>
  <cols>
    <col min="1" max="1" width="30.08984375" style="16" customWidth="1"/>
    <col min="2" max="2" width="56.1796875" style="22" customWidth="1"/>
    <col min="3" max="3" width="28.81640625" style="16" customWidth="1"/>
    <col min="4" max="4" width="28.1796875" style="16" customWidth="1"/>
    <col min="5" max="16384" width="8.81640625" style="16"/>
  </cols>
  <sheetData>
    <row r="1" spans="1:4" ht="35" customHeight="1" thickBot="1" x14ac:dyDescent="0.4">
      <c r="A1" s="43" t="s">
        <v>60</v>
      </c>
      <c r="B1" s="44"/>
      <c r="C1" s="52"/>
      <c r="D1" s="52"/>
    </row>
    <row r="2" spans="1:4" ht="25" customHeight="1" thickTop="1" x14ac:dyDescent="0.35">
      <c r="A2" s="15" t="s">
        <v>13</v>
      </c>
      <c r="B2" s="45" t="str">
        <f>'1. Applicant Information'!B3</f>
        <v>2023-24 MCEC Grant</v>
      </c>
      <c r="C2" s="38"/>
      <c r="D2" s="38"/>
    </row>
    <row r="3" spans="1:4" ht="25" customHeight="1" x14ac:dyDescent="0.35">
      <c r="A3" s="32" t="s">
        <v>77</v>
      </c>
      <c r="B3" s="45" t="str">
        <f>'1. Applicant Information'!B4</f>
        <v>[Enter LEA School Name Here]</v>
      </c>
      <c r="C3" s="38"/>
      <c r="D3" s="38"/>
    </row>
    <row r="4" spans="1:4" ht="25" customHeight="1" x14ac:dyDescent="0.35">
      <c r="A4" s="32" t="s">
        <v>86</v>
      </c>
      <c r="B4" s="67" t="str">
        <f>'1. Applicant Information'!B5</f>
        <v>[Enter LEA School CDS Code Here]</v>
      </c>
      <c r="C4" s="38"/>
      <c r="D4" s="38"/>
    </row>
    <row r="5" spans="1:4" ht="25" customHeight="1" x14ac:dyDescent="0.35">
      <c r="A5" s="32" t="s">
        <v>39</v>
      </c>
      <c r="B5" s="46" t="str">
        <f>'1. Applicant Information'!B6</f>
        <v>[Enter Total Grant Amount Here]</v>
      </c>
      <c r="C5" s="39"/>
      <c r="D5" s="39"/>
    </row>
    <row r="6" spans="1:4" s="17" customFormat="1" ht="46.5" x14ac:dyDescent="0.35">
      <c r="A6" s="1" t="s">
        <v>3</v>
      </c>
      <c r="B6" s="1" t="s">
        <v>68</v>
      </c>
      <c r="C6" s="1" t="s">
        <v>17</v>
      </c>
      <c r="D6" s="1" t="s">
        <v>61</v>
      </c>
    </row>
    <row r="7" spans="1:4" ht="30" customHeight="1" x14ac:dyDescent="0.35">
      <c r="A7" s="47" t="s">
        <v>51</v>
      </c>
      <c r="B7" s="48" t="s">
        <v>52</v>
      </c>
      <c r="C7" s="49" t="s">
        <v>53</v>
      </c>
      <c r="D7" s="49" t="s">
        <v>62</v>
      </c>
    </row>
    <row r="8" spans="1:4" ht="30" customHeight="1" x14ac:dyDescent="0.35">
      <c r="A8" s="40" t="s">
        <v>51</v>
      </c>
      <c r="B8" s="50" t="s">
        <v>52</v>
      </c>
      <c r="C8" s="51" t="s">
        <v>53</v>
      </c>
      <c r="D8" s="51" t="s">
        <v>62</v>
      </c>
    </row>
    <row r="9" spans="1:4" ht="30" customHeight="1" x14ac:dyDescent="0.35">
      <c r="A9" s="47" t="s">
        <v>51</v>
      </c>
      <c r="B9" s="48" t="s">
        <v>52</v>
      </c>
      <c r="C9" s="49" t="s">
        <v>53</v>
      </c>
      <c r="D9" s="49" t="s">
        <v>62</v>
      </c>
    </row>
    <row r="10" spans="1:4" ht="30" customHeight="1" x14ac:dyDescent="0.35">
      <c r="A10" s="40" t="s">
        <v>51</v>
      </c>
      <c r="B10" s="50" t="s">
        <v>52</v>
      </c>
      <c r="C10" s="51" t="s">
        <v>53</v>
      </c>
      <c r="D10" s="51" t="s">
        <v>62</v>
      </c>
    </row>
    <row r="11" spans="1:4" ht="30" customHeight="1" x14ac:dyDescent="0.35">
      <c r="A11" s="47" t="s">
        <v>51</v>
      </c>
      <c r="B11" s="48" t="s">
        <v>52</v>
      </c>
      <c r="C11" s="49" t="s">
        <v>53</v>
      </c>
      <c r="D11" s="49" t="s">
        <v>62</v>
      </c>
    </row>
    <row r="12" spans="1:4" ht="30" customHeight="1" x14ac:dyDescent="0.35">
      <c r="A12" s="40" t="s">
        <v>51</v>
      </c>
      <c r="B12" s="50" t="s">
        <v>52</v>
      </c>
      <c r="C12" s="51" t="s">
        <v>53</v>
      </c>
      <c r="D12" s="51" t="s">
        <v>62</v>
      </c>
    </row>
    <row r="13" spans="1:4" ht="30" customHeight="1" x14ac:dyDescent="0.35">
      <c r="A13" s="23" t="s">
        <v>12</v>
      </c>
      <c r="B13" s="25" t="s">
        <v>11</v>
      </c>
      <c r="C13" s="26">
        <f>SUM(C7:C12)</f>
        <v>0</v>
      </c>
      <c r="D13" s="26">
        <f>SUM(D7:D12)</f>
        <v>0</v>
      </c>
    </row>
    <row r="14" spans="1:4" ht="30" customHeight="1" x14ac:dyDescent="0.35">
      <c r="A14" s="40">
        <v>7000</v>
      </c>
      <c r="B14" s="50" t="s">
        <v>73</v>
      </c>
      <c r="C14" s="51" t="s">
        <v>53</v>
      </c>
      <c r="D14" s="51" t="s">
        <v>62</v>
      </c>
    </row>
    <row r="15" spans="1:4" ht="30" customHeight="1" x14ac:dyDescent="0.35">
      <c r="A15" s="23" t="s">
        <v>12</v>
      </c>
      <c r="B15" s="27" t="s">
        <v>18</v>
      </c>
      <c r="C15" s="26">
        <f>SUM(C13:C14)</f>
        <v>0</v>
      </c>
      <c r="D15" s="26">
        <f>SUM(D13:D14)</f>
        <v>0</v>
      </c>
    </row>
    <row r="16" spans="1:4" ht="30" customHeight="1" x14ac:dyDescent="0.35"/>
  </sheetData>
  <sheetProtection sheet="1" objects="1" scenarios="1"/>
  <dataValidations count="1">
    <dataValidation allowBlank="1" showErrorMessage="1" sqref="B2:D5" xr:uid="{8C22FC95-FF26-4702-AE7C-EE67E8CF31D9}"/>
  </dataValidations>
  <pageMargins left="0.7" right="0.7" top="0.75" bottom="0.75" header="0.3" footer="0.3"/>
  <ignoredErrors>
    <ignoredError sqref="C14:C15 C8:C12 D14:D15 D8:D12" calculatedColumn="1"/>
  </ignoredErrors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46C6F-4670-4B28-8355-30094B93AECF}">
  <dimension ref="A1:D16"/>
  <sheetViews>
    <sheetView workbookViewId="0"/>
  </sheetViews>
  <sheetFormatPr defaultColWidth="8.81640625" defaultRowHeight="15.5" x14ac:dyDescent="0.35"/>
  <cols>
    <col min="1" max="1" width="30.08984375" style="16" customWidth="1"/>
    <col min="2" max="2" width="56.1796875" style="22" customWidth="1"/>
    <col min="3" max="3" width="28.81640625" style="16" customWidth="1"/>
    <col min="4" max="4" width="28.1796875" style="16" customWidth="1"/>
    <col min="5" max="16384" width="8.81640625" style="16"/>
  </cols>
  <sheetData>
    <row r="1" spans="1:4" ht="35.5" customHeight="1" thickBot="1" x14ac:dyDescent="0.4">
      <c r="A1" s="43" t="s">
        <v>59</v>
      </c>
      <c r="B1" s="44"/>
      <c r="C1" s="21"/>
      <c r="D1" s="21"/>
    </row>
    <row r="2" spans="1:4" ht="25" customHeight="1" thickTop="1" x14ac:dyDescent="0.35">
      <c r="A2" s="15" t="s">
        <v>13</v>
      </c>
      <c r="B2" s="45" t="str">
        <f>'1. Applicant Information'!B3</f>
        <v>2023-24 MCEC Grant</v>
      </c>
      <c r="C2" s="4"/>
      <c r="D2" s="4"/>
    </row>
    <row r="3" spans="1:4" ht="25" customHeight="1" x14ac:dyDescent="0.35">
      <c r="A3" s="32" t="s">
        <v>77</v>
      </c>
      <c r="B3" s="45" t="str">
        <f>'1. Applicant Information'!B4</f>
        <v>[Enter LEA School Name Here]</v>
      </c>
      <c r="C3" s="4"/>
      <c r="D3" s="4"/>
    </row>
    <row r="4" spans="1:4" ht="25" customHeight="1" x14ac:dyDescent="0.35">
      <c r="A4" s="32" t="s">
        <v>86</v>
      </c>
      <c r="B4" s="67" t="str">
        <f>'1. Applicant Information'!B5</f>
        <v>[Enter LEA School CDS Code Here]</v>
      </c>
      <c r="C4" s="4"/>
      <c r="D4" s="4"/>
    </row>
    <row r="5" spans="1:4" ht="25" customHeight="1" x14ac:dyDescent="0.35">
      <c r="A5" s="32" t="s">
        <v>39</v>
      </c>
      <c r="B5" s="46" t="str">
        <f>'1. Applicant Information'!B6</f>
        <v>[Enter Total Grant Amount Here]</v>
      </c>
      <c r="C5" s="5"/>
      <c r="D5" s="5"/>
    </row>
    <row r="6" spans="1:4" s="17" customFormat="1" ht="46.5" x14ac:dyDescent="0.35">
      <c r="A6" s="1" t="s">
        <v>3</v>
      </c>
      <c r="B6" s="1" t="s">
        <v>68</v>
      </c>
      <c r="C6" s="1" t="s">
        <v>17</v>
      </c>
      <c r="D6" s="1" t="s">
        <v>61</v>
      </c>
    </row>
    <row r="7" spans="1:4" ht="30" customHeight="1" x14ac:dyDescent="0.35">
      <c r="A7" s="47" t="s">
        <v>51</v>
      </c>
      <c r="B7" s="48" t="s">
        <v>52</v>
      </c>
      <c r="C7" s="49" t="s">
        <v>53</v>
      </c>
      <c r="D7" s="49" t="s">
        <v>62</v>
      </c>
    </row>
    <row r="8" spans="1:4" ht="30" customHeight="1" x14ac:dyDescent="0.35">
      <c r="A8" s="40" t="s">
        <v>51</v>
      </c>
      <c r="B8" s="50" t="s">
        <v>52</v>
      </c>
      <c r="C8" s="51" t="s">
        <v>53</v>
      </c>
      <c r="D8" s="51" t="s">
        <v>62</v>
      </c>
    </row>
    <row r="9" spans="1:4" ht="30" customHeight="1" x14ac:dyDescent="0.35">
      <c r="A9" s="47" t="s">
        <v>51</v>
      </c>
      <c r="B9" s="48" t="s">
        <v>52</v>
      </c>
      <c r="C9" s="49" t="s">
        <v>53</v>
      </c>
      <c r="D9" s="49" t="s">
        <v>62</v>
      </c>
    </row>
    <row r="10" spans="1:4" ht="30" customHeight="1" x14ac:dyDescent="0.35">
      <c r="A10" s="40" t="s">
        <v>51</v>
      </c>
      <c r="B10" s="50" t="s">
        <v>52</v>
      </c>
      <c r="C10" s="51" t="s">
        <v>53</v>
      </c>
      <c r="D10" s="51" t="s">
        <v>62</v>
      </c>
    </row>
    <row r="11" spans="1:4" ht="30" customHeight="1" x14ac:dyDescent="0.35">
      <c r="A11" s="47" t="s">
        <v>51</v>
      </c>
      <c r="B11" s="48" t="s">
        <v>52</v>
      </c>
      <c r="C11" s="49" t="s">
        <v>53</v>
      </c>
      <c r="D11" s="49" t="s">
        <v>62</v>
      </c>
    </row>
    <row r="12" spans="1:4" ht="30" customHeight="1" x14ac:dyDescent="0.35">
      <c r="A12" s="40" t="s">
        <v>51</v>
      </c>
      <c r="B12" s="50" t="s">
        <v>52</v>
      </c>
      <c r="C12" s="51" t="s">
        <v>53</v>
      </c>
      <c r="D12" s="51" t="s">
        <v>62</v>
      </c>
    </row>
    <row r="13" spans="1:4" ht="30" customHeight="1" x14ac:dyDescent="0.35">
      <c r="A13" s="23" t="s">
        <v>12</v>
      </c>
      <c r="B13" s="25" t="s">
        <v>11</v>
      </c>
      <c r="C13" s="26">
        <f>SUM(C7:C12)</f>
        <v>0</v>
      </c>
      <c r="D13" s="26">
        <f>SUM(D7:D12)</f>
        <v>0</v>
      </c>
    </row>
    <row r="14" spans="1:4" ht="30" customHeight="1" x14ac:dyDescent="0.35">
      <c r="A14" s="40">
        <v>7000</v>
      </c>
      <c r="B14" s="50" t="s">
        <v>73</v>
      </c>
      <c r="C14" s="51" t="s">
        <v>53</v>
      </c>
      <c r="D14" s="51" t="s">
        <v>62</v>
      </c>
    </row>
    <row r="15" spans="1:4" ht="30" customHeight="1" x14ac:dyDescent="0.35">
      <c r="A15" s="23" t="s">
        <v>12</v>
      </c>
      <c r="B15" s="25" t="s">
        <v>18</v>
      </c>
      <c r="C15" s="26">
        <f>SUM(C13:C14)</f>
        <v>0</v>
      </c>
      <c r="D15" s="26">
        <f>SUM(D13:D14)</f>
        <v>0</v>
      </c>
    </row>
    <row r="16" spans="1:4" ht="30" customHeight="1" x14ac:dyDescent="0.35"/>
  </sheetData>
  <sheetProtection sheet="1" objects="1" scenarios="1"/>
  <dataValidations count="1">
    <dataValidation allowBlank="1" showErrorMessage="1" sqref="B2:D5" xr:uid="{1DD9F9E3-27D1-41E2-8C31-58DD529010F8}"/>
  </dataValidations>
  <pageMargins left="0.7" right="0.7" top="0.75" bottom="0.75" header="0.3" footer="0.3"/>
  <ignoredErrors>
    <ignoredError sqref="C14:C15 C8:C12 D14:D15 D8:D12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1. Applicant Information</vt:lpstr>
      <vt:lpstr>2. Contact Information</vt:lpstr>
      <vt:lpstr>3. Budget Summary</vt:lpstr>
      <vt:lpstr>4. Year 1</vt:lpstr>
      <vt:lpstr>5. Year 2</vt:lpstr>
      <vt:lpstr>6. Year 3</vt:lpstr>
      <vt:lpstr>7. Year 4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Att-23: MCEC Budget Worksheet (CA Dept of Education)</dc:title>
  <dc:subject>Middle College and Early College (MCEC) Grant Budget Worksheet for the 2023-24 Request for Applications.</dc:subject>
  <dc:creator>Diane Crum</dc:creator>
  <cp:keywords>Budget Worksheet for the Middle College and Early College Grant Program</cp:keywords>
  <cp:lastModifiedBy>Marc Shaffer</cp:lastModifiedBy>
  <dcterms:created xsi:type="dcterms:W3CDTF">2021-08-10T18:12:49Z</dcterms:created>
  <dcterms:modified xsi:type="dcterms:W3CDTF">2023-03-23T17:10:35Z</dcterms:modified>
</cp:coreProperties>
</file>