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filterPrivacy="1" defaultThemeVersion="124226"/>
  <xr:revisionPtr revIDLastSave="0" documentId="13_ncr:1_{59ED138D-893A-44A4-9FE1-BE74F5D1C25E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ELPAC 2021-22" sheetId="1" r:id="rId1"/>
    <sheet name="County Reimbursement Totals" sheetId="2" r:id="rId2"/>
  </sheets>
  <definedNames>
    <definedName name="_xlnm._FilterDatabase" localSheetId="0" hidden="1">'ELPAC 2021-22'!$A$3:$X$3</definedName>
    <definedName name="Combined_ELPAC">'ELPAC 2021-22'!$A$3:$X$176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176" i="1" l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104" i="1"/>
  <c r="W105" i="1"/>
  <c r="W106" i="1"/>
  <c r="W107" i="1"/>
  <c r="W108" i="1"/>
  <c r="W109" i="1"/>
  <c r="W110" i="1"/>
  <c r="W111" i="1"/>
  <c r="W112" i="1"/>
  <c r="W113" i="1"/>
  <c r="W114" i="1"/>
  <c r="W115" i="1"/>
  <c r="W116" i="1"/>
  <c r="W117" i="1"/>
  <c r="W118" i="1"/>
  <c r="W119" i="1"/>
  <c r="W120" i="1"/>
  <c r="W121" i="1"/>
  <c r="W122" i="1"/>
  <c r="W123" i="1"/>
  <c r="W124" i="1"/>
  <c r="W125" i="1"/>
  <c r="W126" i="1"/>
  <c r="W127" i="1"/>
  <c r="W128" i="1"/>
  <c r="W129" i="1"/>
  <c r="W130" i="1"/>
  <c r="W131" i="1"/>
  <c r="W132" i="1"/>
  <c r="W133" i="1"/>
  <c r="W134" i="1"/>
  <c r="W135" i="1"/>
  <c r="W136" i="1"/>
  <c r="W137" i="1"/>
  <c r="W138" i="1"/>
  <c r="W139" i="1"/>
  <c r="W140" i="1"/>
  <c r="W141" i="1"/>
  <c r="W142" i="1"/>
  <c r="W143" i="1"/>
  <c r="W144" i="1"/>
  <c r="W145" i="1"/>
  <c r="W146" i="1"/>
  <c r="W147" i="1"/>
  <c r="W148" i="1"/>
  <c r="W149" i="1"/>
  <c r="W150" i="1"/>
  <c r="W151" i="1"/>
  <c r="W152" i="1"/>
  <c r="W153" i="1"/>
  <c r="W154" i="1"/>
  <c r="W155" i="1"/>
  <c r="W156" i="1"/>
  <c r="W157" i="1"/>
  <c r="W158" i="1"/>
  <c r="W159" i="1"/>
  <c r="W160" i="1"/>
  <c r="W161" i="1"/>
  <c r="W162" i="1"/>
  <c r="W163" i="1"/>
  <c r="W164" i="1"/>
  <c r="W165" i="1"/>
  <c r="W166" i="1"/>
  <c r="W167" i="1"/>
  <c r="W168" i="1"/>
  <c r="W169" i="1"/>
  <c r="W170" i="1"/>
  <c r="W171" i="1"/>
  <c r="W172" i="1"/>
  <c r="W173" i="1"/>
  <c r="W174" i="1"/>
  <c r="W175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5" i="1"/>
  <c r="V156" i="1"/>
  <c r="V157" i="1"/>
  <c r="V158" i="1"/>
  <c r="V159" i="1"/>
  <c r="V160" i="1"/>
  <c r="V161" i="1"/>
  <c r="V162" i="1"/>
  <c r="V163" i="1"/>
  <c r="V164" i="1"/>
  <c r="V165" i="1"/>
  <c r="V166" i="1"/>
  <c r="V167" i="1"/>
  <c r="V168" i="1"/>
  <c r="V169" i="1"/>
  <c r="V170" i="1"/>
  <c r="V171" i="1"/>
  <c r="V172" i="1"/>
  <c r="V173" i="1"/>
  <c r="V174" i="1"/>
  <c r="V175" i="1"/>
  <c r="C19" i="2"/>
  <c r="T4" i="1" l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X168" i="1" l="1"/>
  <c r="X152" i="1"/>
  <c r="X144" i="1"/>
  <c r="X136" i="1"/>
  <c r="X128" i="1"/>
  <c r="X120" i="1"/>
  <c r="X112" i="1"/>
  <c r="X104" i="1"/>
  <c r="X96" i="1"/>
  <c r="X88" i="1"/>
  <c r="X80" i="1"/>
  <c r="X72" i="1"/>
  <c r="X64" i="1"/>
  <c r="X56" i="1"/>
  <c r="X48" i="1"/>
  <c r="X40" i="1"/>
  <c r="X32" i="1"/>
  <c r="X24" i="1"/>
  <c r="X16" i="1"/>
  <c r="X8" i="1"/>
  <c r="X160" i="1"/>
  <c r="X169" i="1"/>
  <c r="X161" i="1"/>
  <c r="X153" i="1"/>
  <c r="X145" i="1"/>
  <c r="X137" i="1"/>
  <c r="X129" i="1"/>
  <c r="X121" i="1"/>
  <c r="X113" i="1"/>
  <c r="X105" i="1"/>
  <c r="X97" i="1"/>
  <c r="X89" i="1"/>
  <c r="X81" i="1"/>
  <c r="X73" i="1"/>
  <c r="X65" i="1"/>
  <c r="X57" i="1"/>
  <c r="X49" i="1"/>
  <c r="X41" i="1"/>
  <c r="X33" i="1"/>
  <c r="X25" i="1"/>
  <c r="X17" i="1"/>
  <c r="X9" i="1"/>
  <c r="X151" i="1"/>
  <c r="X111" i="1"/>
  <c r="X71" i="1"/>
  <c r="X39" i="1"/>
  <c r="X167" i="1"/>
  <c r="X143" i="1"/>
  <c r="X119" i="1"/>
  <c r="X95" i="1"/>
  <c r="X63" i="1"/>
  <c r="X47" i="1"/>
  <c r="X15" i="1"/>
  <c r="X175" i="1"/>
  <c r="X127" i="1"/>
  <c r="X79" i="1"/>
  <c r="X23" i="1"/>
  <c r="X159" i="1"/>
  <c r="X135" i="1"/>
  <c r="X103" i="1"/>
  <c r="X87" i="1"/>
  <c r="X55" i="1"/>
  <c r="X31" i="1"/>
  <c r="X7" i="1"/>
  <c r="X170" i="1"/>
  <c r="X162" i="1"/>
  <c r="X154" i="1"/>
  <c r="X146" i="1"/>
  <c r="X138" i="1"/>
  <c r="X130" i="1"/>
  <c r="X122" i="1"/>
  <c r="X114" i="1"/>
  <c r="X106" i="1"/>
  <c r="X98" i="1"/>
  <c r="X90" i="1"/>
  <c r="X82" i="1"/>
  <c r="X74" i="1"/>
  <c r="X66" i="1"/>
  <c r="X58" i="1"/>
  <c r="X50" i="1"/>
  <c r="X42" i="1"/>
  <c r="X34" i="1"/>
  <c r="X26" i="1"/>
  <c r="X18" i="1"/>
  <c r="X10" i="1"/>
  <c r="X174" i="1"/>
  <c r="X166" i="1"/>
  <c r="X158" i="1"/>
  <c r="X150" i="1"/>
  <c r="X142" i="1"/>
  <c r="X134" i="1"/>
  <c r="X126" i="1"/>
  <c r="X118" i="1"/>
  <c r="X110" i="1"/>
  <c r="X102" i="1"/>
  <c r="X94" i="1"/>
  <c r="X86" i="1"/>
  <c r="X78" i="1"/>
  <c r="X70" i="1"/>
  <c r="X62" i="1"/>
  <c r="X54" i="1"/>
  <c r="X46" i="1"/>
  <c r="X38" i="1"/>
  <c r="X30" i="1"/>
  <c r="X22" i="1"/>
  <c r="X14" i="1"/>
  <c r="X165" i="1"/>
  <c r="X149" i="1"/>
  <c r="X133" i="1"/>
  <c r="X117" i="1"/>
  <c r="X101" i="1"/>
  <c r="X85" i="1"/>
  <c r="X69" i="1"/>
  <c r="X53" i="1"/>
  <c r="X37" i="1"/>
  <c r="X21" i="1"/>
  <c r="X6" i="1"/>
  <c r="X173" i="1"/>
  <c r="X157" i="1"/>
  <c r="X141" i="1"/>
  <c r="X125" i="1"/>
  <c r="X109" i="1"/>
  <c r="X93" i="1"/>
  <c r="X77" i="1"/>
  <c r="X61" i="1"/>
  <c r="X45" i="1"/>
  <c r="X29" i="1"/>
  <c r="X13" i="1"/>
  <c r="X172" i="1"/>
  <c r="X156" i="1"/>
  <c r="X140" i="1"/>
  <c r="X124" i="1"/>
  <c r="X100" i="1"/>
  <c r="X84" i="1"/>
  <c r="X68" i="1"/>
  <c r="X52" i="1"/>
  <c r="X36" i="1"/>
  <c r="X20" i="1"/>
  <c r="X164" i="1"/>
  <c r="X148" i="1"/>
  <c r="X132" i="1"/>
  <c r="X116" i="1"/>
  <c r="X108" i="1"/>
  <c r="X92" i="1"/>
  <c r="X76" i="1"/>
  <c r="X60" i="1"/>
  <c r="X44" i="1"/>
  <c r="X28" i="1"/>
  <c r="X12" i="1"/>
  <c r="X4" i="1"/>
  <c r="X171" i="1"/>
  <c r="X163" i="1"/>
  <c r="X155" i="1"/>
  <c r="X147" i="1"/>
  <c r="X139" i="1"/>
  <c r="X131" i="1"/>
  <c r="X123" i="1"/>
  <c r="X115" i="1"/>
  <c r="X107" i="1"/>
  <c r="X99" i="1"/>
  <c r="X91" i="1"/>
  <c r="X83" i="1"/>
  <c r="X75" i="1"/>
  <c r="X67" i="1"/>
  <c r="X59" i="1"/>
  <c r="X51" i="1"/>
  <c r="X43" i="1"/>
  <c r="X35" i="1"/>
  <c r="X27" i="1"/>
  <c r="X19" i="1"/>
  <c r="X11" i="1"/>
  <c r="X5" i="1"/>
</calcChain>
</file>

<file path=xl/sharedStrings.xml><?xml version="1.0" encoding="utf-8"?>
<sst xmlns="http://schemas.openxmlformats.org/spreadsheetml/2006/main" count="2821" uniqueCount="932">
  <si>
    <t>County Name</t>
  </si>
  <si>
    <t>Fi$CAL Supplier ID</t>
  </si>
  <si>
    <t>Fi$CAL Address Sequence</t>
  </si>
  <si>
    <t>County-District-School Code</t>
  </si>
  <si>
    <t>County Code</t>
  </si>
  <si>
    <t>District Code</t>
  </si>
  <si>
    <t>School Code</t>
  </si>
  <si>
    <t>Charter Number</t>
  </si>
  <si>
    <t>Local Educational Agency</t>
  </si>
  <si>
    <t>Initial KNto2 Count</t>
  </si>
  <si>
    <t>Initial KNto2 Dollars</t>
  </si>
  <si>
    <t>Initial 3to12 Count</t>
  </si>
  <si>
    <t>Initial 3to12 Dollars</t>
  </si>
  <si>
    <t>Initial RSVP Kto12 Count</t>
  </si>
  <si>
    <t>Initial RSVP Kto12 Dollars</t>
  </si>
  <si>
    <t>Summative KNto2 Count</t>
  </si>
  <si>
    <t>Summative KNto2 Dollars</t>
  </si>
  <si>
    <t>Summative 3to12 Count</t>
  </si>
  <si>
    <t>Summative 3to12 Dollars</t>
  </si>
  <si>
    <t>Summative ALT KNto12 Count</t>
  </si>
  <si>
    <t>Summative ALT KNto12 Dollars</t>
  </si>
  <si>
    <t>Total Tested</t>
  </si>
  <si>
    <t>Total Dollars</t>
  </si>
  <si>
    <t>1</t>
  </si>
  <si>
    <t>14</t>
  </si>
  <si>
    <t>0</t>
  </si>
  <si>
    <t>4</t>
  </si>
  <si>
    <t>5</t>
  </si>
  <si>
    <t>81</t>
  </si>
  <si>
    <t>86</t>
  </si>
  <si>
    <t>3</t>
  </si>
  <si>
    <t>66</t>
  </si>
  <si>
    <t>69</t>
  </si>
  <si>
    <t>0000000</t>
  </si>
  <si>
    <t>74</t>
  </si>
  <si>
    <t>21</t>
  </si>
  <si>
    <t>111</t>
  </si>
  <si>
    <t>41</t>
  </si>
  <si>
    <t>159</t>
  </si>
  <si>
    <t>12</t>
  </si>
  <si>
    <t>123</t>
  </si>
  <si>
    <t>39</t>
  </si>
  <si>
    <t>27</t>
  </si>
  <si>
    <t>18</t>
  </si>
  <si>
    <t>43</t>
  </si>
  <si>
    <t>42</t>
  </si>
  <si>
    <t>25</t>
  </si>
  <si>
    <t>49</t>
  </si>
  <si>
    <t>2</t>
  </si>
  <si>
    <t>75</t>
  </si>
  <si>
    <t>9</t>
  </si>
  <si>
    <t>147</t>
  </si>
  <si>
    <t>11</t>
  </si>
  <si>
    <t>828</t>
  </si>
  <si>
    <t>7</t>
  </si>
  <si>
    <t>8</t>
  </si>
  <si>
    <t>15</t>
  </si>
  <si>
    <t>64</t>
  </si>
  <si>
    <t>47</t>
  </si>
  <si>
    <t>51</t>
  </si>
  <si>
    <t>52</t>
  </si>
  <si>
    <t>360</t>
  </si>
  <si>
    <t>77</t>
  </si>
  <si>
    <t>385</t>
  </si>
  <si>
    <t>19</t>
  </si>
  <si>
    <t>35</t>
  </si>
  <si>
    <t>73</t>
  </si>
  <si>
    <t>145</t>
  </si>
  <si>
    <t>17</t>
  </si>
  <si>
    <t>28</t>
  </si>
  <si>
    <t>50</t>
  </si>
  <si>
    <t>23</t>
  </si>
  <si>
    <t>44</t>
  </si>
  <si>
    <t>90</t>
  </si>
  <si>
    <t>58</t>
  </si>
  <si>
    <t>131</t>
  </si>
  <si>
    <t>135</t>
  </si>
  <si>
    <t>40</t>
  </si>
  <si>
    <t>97</t>
  </si>
  <si>
    <t>37</t>
  </si>
  <si>
    <t>94</t>
  </si>
  <si>
    <t>144</t>
  </si>
  <si>
    <t>53</t>
  </si>
  <si>
    <t>26</t>
  </si>
  <si>
    <t>6</t>
  </si>
  <si>
    <t>78</t>
  </si>
  <si>
    <t>22</t>
  </si>
  <si>
    <t>92</t>
  </si>
  <si>
    <t>109</t>
  </si>
  <si>
    <t>93</t>
  </si>
  <si>
    <t>16</t>
  </si>
  <si>
    <t>61</t>
  </si>
  <si>
    <t>67</t>
  </si>
  <si>
    <t>38</t>
  </si>
  <si>
    <t>13</t>
  </si>
  <si>
    <t>10</t>
  </si>
  <si>
    <t>48</t>
  </si>
  <si>
    <t>31</t>
  </si>
  <si>
    <t>57</t>
  </si>
  <si>
    <t>100</t>
  </si>
  <si>
    <t>191</t>
  </si>
  <si>
    <t>155</t>
  </si>
  <si>
    <t>45</t>
  </si>
  <si>
    <t>446</t>
  </si>
  <si>
    <t>29</t>
  </si>
  <si>
    <t>141</t>
  </si>
  <si>
    <t>121</t>
  </si>
  <si>
    <t>24</t>
  </si>
  <si>
    <t>332</t>
  </si>
  <si>
    <t>523</t>
  </si>
  <si>
    <t>30</t>
  </si>
  <si>
    <t>1622</t>
  </si>
  <si>
    <t>270</t>
  </si>
  <si>
    <t>33</t>
  </si>
  <si>
    <t>55</t>
  </si>
  <si>
    <t>60</t>
  </si>
  <si>
    <t>173</t>
  </si>
  <si>
    <t>20</t>
  </si>
  <si>
    <t>63</t>
  </si>
  <si>
    <t>46</t>
  </si>
  <si>
    <t>291</t>
  </si>
  <si>
    <t>188</t>
  </si>
  <si>
    <t>96</t>
  </si>
  <si>
    <t>105</t>
  </si>
  <si>
    <t>Washington Unified</t>
  </si>
  <si>
    <t>113</t>
  </si>
  <si>
    <t>216</t>
  </si>
  <si>
    <t>184</t>
  </si>
  <si>
    <t>157</t>
  </si>
  <si>
    <t>433</t>
  </si>
  <si>
    <t>684</t>
  </si>
  <si>
    <t>99</t>
  </si>
  <si>
    <t>384</t>
  </si>
  <si>
    <t>2765</t>
  </si>
  <si>
    <t>218</t>
  </si>
  <si>
    <t>200</t>
  </si>
  <si>
    <t>34</t>
  </si>
  <si>
    <t>149</t>
  </si>
  <si>
    <t>119</t>
  </si>
  <si>
    <t>118</t>
  </si>
  <si>
    <t>363</t>
  </si>
  <si>
    <t>104</t>
  </si>
  <si>
    <t>65</t>
  </si>
  <si>
    <t>62</t>
  </si>
  <si>
    <t>338</t>
  </si>
  <si>
    <t>56</t>
  </si>
  <si>
    <t>292</t>
  </si>
  <si>
    <t>560</t>
  </si>
  <si>
    <t>288</t>
  </si>
  <si>
    <t>1050</t>
  </si>
  <si>
    <t>85</t>
  </si>
  <si>
    <t>54</t>
  </si>
  <si>
    <t>76</t>
  </si>
  <si>
    <t>82</t>
  </si>
  <si>
    <t>277</t>
  </si>
  <si>
    <t>186</t>
  </si>
  <si>
    <t>1985</t>
  </si>
  <si>
    <t>68</t>
  </si>
  <si>
    <t>194</t>
  </si>
  <si>
    <t>237</t>
  </si>
  <si>
    <t>138</t>
  </si>
  <si>
    <t>170</t>
  </si>
  <si>
    <t>103</t>
  </si>
  <si>
    <t>1669</t>
  </si>
  <si>
    <t>893</t>
  </si>
  <si>
    <t>431</t>
  </si>
  <si>
    <t>160</t>
  </si>
  <si>
    <t>1165</t>
  </si>
  <si>
    <t>126</t>
  </si>
  <si>
    <t>116</t>
  </si>
  <si>
    <t>130</t>
  </si>
  <si>
    <t>158</t>
  </si>
  <si>
    <t>1412</t>
  </si>
  <si>
    <t>798</t>
  </si>
  <si>
    <t>196</t>
  </si>
  <si>
    <t>346</t>
  </si>
  <si>
    <t>143</t>
  </si>
  <si>
    <t>205</t>
  </si>
  <si>
    <t>91</t>
  </si>
  <si>
    <t>1743</t>
  </si>
  <si>
    <t>979</t>
  </si>
  <si>
    <t>114</t>
  </si>
  <si>
    <t>1966</t>
  </si>
  <si>
    <t>322</t>
  </si>
  <si>
    <t>516</t>
  </si>
  <si>
    <t>423</t>
  </si>
  <si>
    <t>295</t>
  </si>
  <si>
    <t>330</t>
  </si>
  <si>
    <t>169</t>
  </si>
  <si>
    <t>238</t>
  </si>
  <si>
    <t>1555</t>
  </si>
  <si>
    <t>814</t>
  </si>
  <si>
    <t>311</t>
  </si>
  <si>
    <t>335</t>
  </si>
  <si>
    <t>548</t>
  </si>
  <si>
    <t>667</t>
  </si>
  <si>
    <t>347</t>
  </si>
  <si>
    <t>1004</t>
  </si>
  <si>
    <t>1382</t>
  </si>
  <si>
    <t>227</t>
  </si>
  <si>
    <t>262</t>
  </si>
  <si>
    <t>242</t>
  </si>
  <si>
    <t>515</t>
  </si>
  <si>
    <t>279</t>
  </si>
  <si>
    <t>1782</t>
  </si>
  <si>
    <t>Hope Elementary</t>
  </si>
  <si>
    <t>SANTA CLARA</t>
  </si>
  <si>
    <t>0000011846</t>
  </si>
  <si>
    <t>10439</t>
  </si>
  <si>
    <t>1203</t>
  </si>
  <si>
    <t>1779</t>
  </si>
  <si>
    <t>451</t>
  </si>
  <si>
    <t>43696740000000</t>
  </si>
  <si>
    <t>69674</t>
  </si>
  <si>
    <t>Santa Clara Unified</t>
  </si>
  <si>
    <t>752</t>
  </si>
  <si>
    <t>678</t>
  </si>
  <si>
    <t>1122</t>
  </si>
  <si>
    <t>1879</t>
  </si>
  <si>
    <t>43104390132530</t>
  </si>
  <si>
    <t>0132530</t>
  </si>
  <si>
    <t>Voices College-Bound Language Academy at Mt. Pleasant</t>
  </si>
  <si>
    <t>SANTA CRUZ</t>
  </si>
  <si>
    <t>0000011781</t>
  </si>
  <si>
    <t>44697990117804</t>
  </si>
  <si>
    <t>69799</t>
  </si>
  <si>
    <t>0117804</t>
  </si>
  <si>
    <t>Ceiba College Preparatory Academy</t>
  </si>
  <si>
    <t>44697990000000</t>
  </si>
  <si>
    <t>Pajaro Valley Unified</t>
  </si>
  <si>
    <t>797</t>
  </si>
  <si>
    <t>2142</t>
  </si>
  <si>
    <t>4382</t>
  </si>
  <si>
    <t>44698150000000</t>
  </si>
  <si>
    <t>69815</t>
  </si>
  <si>
    <t>Santa Cruz City Elementary</t>
  </si>
  <si>
    <t>44698230000000</t>
  </si>
  <si>
    <t>69823</t>
  </si>
  <si>
    <t>Santa Cruz City High</t>
  </si>
  <si>
    <t>77248</t>
  </si>
  <si>
    <t>SHASTA</t>
  </si>
  <si>
    <t>0000011849</t>
  </si>
  <si>
    <t>45698720000000</t>
  </si>
  <si>
    <t>69872</t>
  </si>
  <si>
    <t>Bella Vista Elementary</t>
  </si>
  <si>
    <t>45699140000000</t>
  </si>
  <si>
    <t>69914</t>
  </si>
  <si>
    <t>Cascade Union Elementary</t>
  </si>
  <si>
    <t>45699480000000</t>
  </si>
  <si>
    <t>69948</t>
  </si>
  <si>
    <t>Columbia Elementary</t>
  </si>
  <si>
    <t>45699550000000</t>
  </si>
  <si>
    <t>69955</t>
  </si>
  <si>
    <t>Cottonwood Union Elementary</t>
  </si>
  <si>
    <t>45752670000000</t>
  </si>
  <si>
    <t>75267</t>
  </si>
  <si>
    <t>Gateway Unified</t>
  </si>
  <si>
    <t>45700030000000</t>
  </si>
  <si>
    <t>70003</t>
  </si>
  <si>
    <t>Grant Elementary</t>
  </si>
  <si>
    <t>45700290000000</t>
  </si>
  <si>
    <t>70029</t>
  </si>
  <si>
    <t>Igo, Ono, Platina Union Elementary</t>
  </si>
  <si>
    <t>45700450000000</t>
  </si>
  <si>
    <t>70045</t>
  </si>
  <si>
    <t>Junction Elementary</t>
  </si>
  <si>
    <t>45701100000000</t>
  </si>
  <si>
    <t>70110</t>
  </si>
  <si>
    <t>Redding Elementary</t>
  </si>
  <si>
    <t>45699480134122</t>
  </si>
  <si>
    <t>0134122</t>
  </si>
  <si>
    <t>1793</t>
  </si>
  <si>
    <t>Redding School of the Arts</t>
  </si>
  <si>
    <t>45104540132944</t>
  </si>
  <si>
    <t>10454</t>
  </si>
  <si>
    <t>0132944</t>
  </si>
  <si>
    <t>1770</t>
  </si>
  <si>
    <t>Redding STEM Academy</t>
  </si>
  <si>
    <t>45104540000000</t>
  </si>
  <si>
    <t>Shasta County Office of Education</t>
  </si>
  <si>
    <t>45701280000000</t>
  </si>
  <si>
    <t>70128</t>
  </si>
  <si>
    <t>Shasta Union Elementary</t>
  </si>
  <si>
    <t>45701360000000</t>
  </si>
  <si>
    <t>70136</t>
  </si>
  <si>
    <t>Shasta Union High</t>
  </si>
  <si>
    <t>45699140135624</t>
  </si>
  <si>
    <t>0135624</t>
  </si>
  <si>
    <t>1869</t>
  </si>
  <si>
    <t>Tree of Life International Charter</t>
  </si>
  <si>
    <t>45701360106013</t>
  </si>
  <si>
    <t>0106013</t>
  </si>
  <si>
    <t>0612</t>
  </si>
  <si>
    <t>University Preparatory</t>
  </si>
  <si>
    <t>SISKIYOU</t>
  </si>
  <si>
    <t>0000011782</t>
  </si>
  <si>
    <t>47701850000000</t>
  </si>
  <si>
    <t>70185</t>
  </si>
  <si>
    <t>Big Springs Union Elementary</t>
  </si>
  <si>
    <t>47736840000000</t>
  </si>
  <si>
    <t>73684</t>
  </si>
  <si>
    <t>Butte Valley Unified</t>
  </si>
  <si>
    <t>47702010000000</t>
  </si>
  <si>
    <t>70201</t>
  </si>
  <si>
    <t>Butteville Union Elementary</t>
  </si>
  <si>
    <t>47764550000000</t>
  </si>
  <si>
    <t>76455</t>
  </si>
  <si>
    <t>Scott Valley Unified</t>
  </si>
  <si>
    <t>47705080000000</t>
  </si>
  <si>
    <t>70508</t>
  </si>
  <si>
    <t>Yreka Union Elementary</t>
  </si>
  <si>
    <t>47705160000000</t>
  </si>
  <si>
    <t>70516</t>
  </si>
  <si>
    <t>Yreka Union High</t>
  </si>
  <si>
    <t>SOLANO</t>
  </si>
  <si>
    <t>0000011854</t>
  </si>
  <si>
    <t>48705810134262</t>
  </si>
  <si>
    <t>70581</t>
  </si>
  <si>
    <t>0134262</t>
  </si>
  <si>
    <t>Caliber: ChangeMakers Academy</t>
  </si>
  <si>
    <t>48705320000000</t>
  </si>
  <si>
    <t>70532</t>
  </si>
  <si>
    <t>Dixon Unified</t>
  </si>
  <si>
    <t>48705400000000</t>
  </si>
  <si>
    <t>70540</t>
  </si>
  <si>
    <t>Fairfield-Suisun Unified</t>
  </si>
  <si>
    <t>48705810139816</t>
  </si>
  <si>
    <t>0139816</t>
  </si>
  <si>
    <t>2083</t>
  </si>
  <si>
    <t>Griffin Academy High</t>
  </si>
  <si>
    <t>48705816116255</t>
  </si>
  <si>
    <t>6116255</t>
  </si>
  <si>
    <t>0181</t>
  </si>
  <si>
    <t>Mare Island Technology Academy</t>
  </si>
  <si>
    <t>48705814830196</t>
  </si>
  <si>
    <t>4830196</t>
  </si>
  <si>
    <t>0372</t>
  </si>
  <si>
    <t>MIT Academy</t>
  </si>
  <si>
    <t>48705810137380</t>
  </si>
  <si>
    <t>0137380</t>
  </si>
  <si>
    <t>1912</t>
  </si>
  <si>
    <t>MIT Griffin Academy Middle</t>
  </si>
  <si>
    <t>48104880000000</t>
  </si>
  <si>
    <t>10488</t>
  </si>
  <si>
    <t>Solano County Office of Education</t>
  </si>
  <si>
    <t>48705650000000</t>
  </si>
  <si>
    <t>70565</t>
  </si>
  <si>
    <t>Travis Unified</t>
  </si>
  <si>
    <t>48705810000000</t>
  </si>
  <si>
    <t>Vallejo City Unified</t>
  </si>
  <si>
    <t>SONOMA</t>
  </si>
  <si>
    <t>0000011855</t>
  </si>
  <si>
    <t>49706150000000</t>
  </si>
  <si>
    <t>70615</t>
  </si>
  <si>
    <t>Bellevue Union</t>
  </si>
  <si>
    <t>395</t>
  </si>
  <si>
    <t>437</t>
  </si>
  <si>
    <t>49706230000000</t>
  </si>
  <si>
    <t>70623</t>
  </si>
  <si>
    <t>Bennett Valley Union Elementary</t>
  </si>
  <si>
    <t>49707220139048</t>
  </si>
  <si>
    <t>70722</t>
  </si>
  <si>
    <t>0139048</t>
  </si>
  <si>
    <t>2037</t>
  </si>
  <si>
    <t>California Pacific Charter - Sonoma</t>
  </si>
  <si>
    <t>49706490000000</t>
  </si>
  <si>
    <t>70649</t>
  </si>
  <si>
    <t>Cinnabar Elementary</t>
  </si>
  <si>
    <t>49706560000000</t>
  </si>
  <si>
    <t>70656</t>
  </si>
  <si>
    <t>Cloverdale Unified</t>
  </si>
  <si>
    <t>224</t>
  </si>
  <si>
    <t>49738820000000</t>
  </si>
  <si>
    <t>73882</t>
  </si>
  <si>
    <t>Cotati-Rohnert Park Unified</t>
  </si>
  <si>
    <t>49707060000000</t>
  </si>
  <si>
    <t>70706</t>
  </si>
  <si>
    <t>Geyserville Unified</t>
  </si>
  <si>
    <t>49707300000000</t>
  </si>
  <si>
    <t>70730</t>
  </si>
  <si>
    <t>Harmony Union Elementary</t>
  </si>
  <si>
    <t>49707630000000</t>
  </si>
  <si>
    <t>70763</t>
  </si>
  <si>
    <t>Horicon Elementary</t>
  </si>
  <si>
    <t>49707890000000</t>
  </si>
  <si>
    <t>70789</t>
  </si>
  <si>
    <t>Kenwood</t>
  </si>
  <si>
    <t>49709126116958</t>
  </si>
  <si>
    <t>70912</t>
  </si>
  <si>
    <t>6116958</t>
  </si>
  <si>
    <t>0215</t>
  </si>
  <si>
    <t>Kid Street Learning Center Charter</t>
  </si>
  <si>
    <t>49707970000000</t>
  </si>
  <si>
    <t>70797</t>
  </si>
  <si>
    <t>Liberty Elementary</t>
  </si>
  <si>
    <t>49708050000000</t>
  </si>
  <si>
    <t>70805</t>
  </si>
  <si>
    <t>Mark West Union Elementary</t>
  </si>
  <si>
    <t>49708706109144</t>
  </si>
  <si>
    <t>70870</t>
  </si>
  <si>
    <t>6109144</t>
  </si>
  <si>
    <t>1439</t>
  </si>
  <si>
    <t>Morrice Schaefer Charter</t>
  </si>
  <si>
    <t>49708700106344</t>
  </si>
  <si>
    <t>0106344</t>
  </si>
  <si>
    <t>0526</t>
  </si>
  <si>
    <t>Northwest Prep Charter</t>
  </si>
  <si>
    <t>49708470000000</t>
  </si>
  <si>
    <t>70847</t>
  </si>
  <si>
    <t>Old Adobe Union</t>
  </si>
  <si>
    <t>49708706066344</t>
  </si>
  <si>
    <t>6066344</t>
  </si>
  <si>
    <t>1440</t>
  </si>
  <si>
    <t>Olivet Elementary Charter</t>
  </si>
  <si>
    <t>49707306120588</t>
  </si>
  <si>
    <t>6120588</t>
  </si>
  <si>
    <t>0492</t>
  </si>
  <si>
    <t>Pathways Charter</t>
  </si>
  <si>
    <t>49708540000000</t>
  </si>
  <si>
    <t>70854</t>
  </si>
  <si>
    <t>Petaluma City Elementary</t>
  </si>
  <si>
    <t>49708620000000</t>
  </si>
  <si>
    <t>70862</t>
  </si>
  <si>
    <t>Petaluma Joint Union High</t>
  </si>
  <si>
    <t>49708706113492</t>
  </si>
  <si>
    <t>6113492</t>
  </si>
  <si>
    <t>0098</t>
  </si>
  <si>
    <t>Piner-Olivet Charter</t>
  </si>
  <si>
    <t>49708700000000</t>
  </si>
  <si>
    <t>Piner-Olivet Union Elementary</t>
  </si>
  <si>
    <t>49708390138065</t>
  </si>
  <si>
    <t>70839</t>
  </si>
  <si>
    <t>0138065</t>
  </si>
  <si>
    <t>Pivot Charter School - North Bay</t>
  </si>
  <si>
    <t>49709120000000</t>
  </si>
  <si>
    <t>Santa Rosa Elementary</t>
  </si>
  <si>
    <t>804</t>
  </si>
  <si>
    <t>928</t>
  </si>
  <si>
    <t>49709200000000</t>
  </si>
  <si>
    <t>70920</t>
  </si>
  <si>
    <t>Santa Rosa High</t>
  </si>
  <si>
    <t>1101</t>
  </si>
  <si>
    <t>49709530000000</t>
  </si>
  <si>
    <t>70953</t>
  </si>
  <si>
    <t>Sonoma Valley Unified</t>
  </si>
  <si>
    <t>570</t>
  </si>
  <si>
    <t>49710190000000</t>
  </si>
  <si>
    <t>71019</t>
  </si>
  <si>
    <t>Wilmar Union Elementary</t>
  </si>
  <si>
    <t>49753580000000</t>
  </si>
  <si>
    <t>75358</t>
  </si>
  <si>
    <t>Windsor Unified</t>
  </si>
  <si>
    <t>528</t>
  </si>
  <si>
    <t>STANISLAUS</t>
  </si>
  <si>
    <t>0000013338</t>
  </si>
  <si>
    <t>50710430112292</t>
  </si>
  <si>
    <t>71043</t>
  </si>
  <si>
    <t>0112292</t>
  </si>
  <si>
    <t>0812</t>
  </si>
  <si>
    <t>Aspire Summit Charter Academy</t>
  </si>
  <si>
    <t>50711670137265</t>
  </si>
  <si>
    <t>71167</t>
  </si>
  <si>
    <t>0137265</t>
  </si>
  <si>
    <t>1963</t>
  </si>
  <si>
    <t>Aspire University Charter</t>
  </si>
  <si>
    <t>50711750120212</t>
  </si>
  <si>
    <t>71175</t>
  </si>
  <si>
    <t>0120212</t>
  </si>
  <si>
    <t>1125</t>
  </si>
  <si>
    <t>Aspire Vanguard College Preparatory Academy</t>
  </si>
  <si>
    <t>50710430000000</t>
  </si>
  <si>
    <t>Ceres Unified</t>
  </si>
  <si>
    <t>2750</t>
  </si>
  <si>
    <t>50710500000000</t>
  </si>
  <si>
    <t>71050</t>
  </si>
  <si>
    <t>Chatom Union</t>
  </si>
  <si>
    <t>50755725030317</t>
  </si>
  <si>
    <t>75572</t>
  </si>
  <si>
    <t>5030317</t>
  </si>
  <si>
    <t>0477</t>
  </si>
  <si>
    <t>Connecting Waters Charter</t>
  </si>
  <si>
    <t>50711670138057</t>
  </si>
  <si>
    <t>0138057</t>
  </si>
  <si>
    <t>1973</t>
  </si>
  <si>
    <t>Connecting Waters Charter School - Central Valley</t>
  </si>
  <si>
    <t>50757390124669</t>
  </si>
  <si>
    <t>75739</t>
  </si>
  <si>
    <t>0124669</t>
  </si>
  <si>
    <t>1309</t>
  </si>
  <si>
    <t>eCademy Charter at Crane</t>
  </si>
  <si>
    <t>50710760000000</t>
  </si>
  <si>
    <t>71076</t>
  </si>
  <si>
    <t>Empire Union Elementary</t>
  </si>
  <si>
    <t>50757390131185</t>
  </si>
  <si>
    <t>0131185</t>
  </si>
  <si>
    <t>1695</t>
  </si>
  <si>
    <t>Fusion Charter</t>
  </si>
  <si>
    <t>50710840000000</t>
  </si>
  <si>
    <t>71084</t>
  </si>
  <si>
    <t>Gratton Elementary</t>
  </si>
  <si>
    <t>50711000000000</t>
  </si>
  <si>
    <t>71100</t>
  </si>
  <si>
    <t>Hickman Community Charter</t>
  </si>
  <si>
    <t>50711340000000</t>
  </si>
  <si>
    <t>71134</t>
  </si>
  <si>
    <t>Keyes Union</t>
  </si>
  <si>
    <t>50711670000000</t>
  </si>
  <si>
    <t>Modesto City Elementary</t>
  </si>
  <si>
    <t>719</t>
  </si>
  <si>
    <t>3229</t>
  </si>
  <si>
    <t>50711750000000</t>
  </si>
  <si>
    <t>Modesto City High</t>
  </si>
  <si>
    <t>2084</t>
  </si>
  <si>
    <t>50755640000000</t>
  </si>
  <si>
    <t>75564</t>
  </si>
  <si>
    <t>Oakdale Joint Unified</t>
  </si>
  <si>
    <t>50712170000000</t>
  </si>
  <si>
    <t>71217</t>
  </si>
  <si>
    <t>Patterson Joint Unified</t>
  </si>
  <si>
    <t>220</t>
  </si>
  <si>
    <t>510</t>
  </si>
  <si>
    <t>1491</t>
  </si>
  <si>
    <t>50755560000000</t>
  </si>
  <si>
    <t>75556</t>
  </si>
  <si>
    <t>Riverbank Unified</t>
  </si>
  <si>
    <t>748</t>
  </si>
  <si>
    <t>50712330000000</t>
  </si>
  <si>
    <t>71233</t>
  </si>
  <si>
    <t>Roberts Ferry Union Elementary</t>
  </si>
  <si>
    <t>50712660000000</t>
  </si>
  <si>
    <t>71266</t>
  </si>
  <si>
    <t>Salida Union Elementary</t>
  </si>
  <si>
    <t>50105040129023</t>
  </si>
  <si>
    <t>10504</t>
  </si>
  <si>
    <t>0129023</t>
  </si>
  <si>
    <t>1607</t>
  </si>
  <si>
    <t>Stanislaus Alternative Charter</t>
  </si>
  <si>
    <t>50105040000000</t>
  </si>
  <si>
    <t>Stanislaus County Office of Education</t>
  </si>
  <si>
    <t>50757390000000</t>
  </si>
  <si>
    <t>Turlock Unified</t>
  </si>
  <si>
    <t>2287</t>
  </si>
  <si>
    <t>50713240000000</t>
  </si>
  <si>
    <t>71324</t>
  </si>
  <si>
    <t>Valley Home Joint Elementary</t>
  </si>
  <si>
    <t>50755720000000</t>
  </si>
  <si>
    <t>Waterford Unified</t>
  </si>
  <si>
    <t>SUTTER</t>
  </si>
  <si>
    <t>0000004848</t>
  </si>
  <si>
    <t>51105120138040</t>
  </si>
  <si>
    <t>10512</t>
  </si>
  <si>
    <t>0138040</t>
  </si>
  <si>
    <t>2000</t>
  </si>
  <si>
    <t>AeroSTEM Academy</t>
  </si>
  <si>
    <t>51713730000000</t>
  </si>
  <si>
    <t>71373</t>
  </si>
  <si>
    <t>East Nicolaus Joint Union High</t>
  </si>
  <si>
    <t>51714560133934</t>
  </si>
  <si>
    <t>71456</t>
  </si>
  <si>
    <t>0133934</t>
  </si>
  <si>
    <t>1801</t>
  </si>
  <si>
    <t>Feather River Charter</t>
  </si>
  <si>
    <t>51713810000000</t>
  </si>
  <si>
    <t>71381</t>
  </si>
  <si>
    <t>Franklin Elementary</t>
  </si>
  <si>
    <t>51713990000000</t>
  </si>
  <si>
    <t>71399</t>
  </si>
  <si>
    <t>Live Oak Unified</t>
  </si>
  <si>
    <t>51714070000000</t>
  </si>
  <si>
    <t>71407</t>
  </si>
  <si>
    <t>Marcum-Illinois Union Elementary</t>
  </si>
  <si>
    <t>51714150000000</t>
  </si>
  <si>
    <t>71415</t>
  </si>
  <si>
    <t>Meridian Elementary</t>
  </si>
  <si>
    <t>51714230000000</t>
  </si>
  <si>
    <t>71423</t>
  </si>
  <si>
    <t>Nuestro Elementary</t>
  </si>
  <si>
    <t>51714310000000</t>
  </si>
  <si>
    <t>71431</t>
  </si>
  <si>
    <t>Pleasant Grove Joint Union</t>
  </si>
  <si>
    <t>51714070109793</t>
  </si>
  <si>
    <t>0109793</t>
  </si>
  <si>
    <t>0724</t>
  </si>
  <si>
    <t>South Sutter Charter</t>
  </si>
  <si>
    <t>51714230132977</t>
  </si>
  <si>
    <t>0132977</t>
  </si>
  <si>
    <t>1764</t>
  </si>
  <si>
    <t>Sutter Peak Charter Academy</t>
  </si>
  <si>
    <t>51714640107318</t>
  </si>
  <si>
    <t>71464</t>
  </si>
  <si>
    <t>0107318</t>
  </si>
  <si>
    <t>0639</t>
  </si>
  <si>
    <t>Twin Rivers Charter</t>
  </si>
  <si>
    <t>51714560000000</t>
  </si>
  <si>
    <t>Winship-Robbins</t>
  </si>
  <si>
    <t>51714645130125</t>
  </si>
  <si>
    <t>5130125</t>
  </si>
  <si>
    <t>0289</t>
  </si>
  <si>
    <t>Yuba City Charter</t>
  </si>
  <si>
    <t>TEHAMA</t>
  </si>
  <si>
    <t>0000011857</t>
  </si>
  <si>
    <t>52714980000000</t>
  </si>
  <si>
    <t>71498</t>
  </si>
  <si>
    <t>Corning Union Elementary</t>
  </si>
  <si>
    <t>296</t>
  </si>
  <si>
    <t>52715220000000</t>
  </si>
  <si>
    <t>71522</t>
  </si>
  <si>
    <t>Evergreen Union</t>
  </si>
  <si>
    <t>52715480000000</t>
  </si>
  <si>
    <t>71548</t>
  </si>
  <si>
    <t>Gerber Union Elementary</t>
  </si>
  <si>
    <t>52716390000000</t>
  </si>
  <si>
    <t>71639</t>
  </si>
  <si>
    <t>Red Bluff Joint Union High</t>
  </si>
  <si>
    <t>52105200000000</t>
  </si>
  <si>
    <t>10520</t>
  </si>
  <si>
    <t>Tehama County Department of Education</t>
  </si>
  <si>
    <t>TRINITY</t>
  </si>
  <si>
    <t>0000004402</t>
  </si>
  <si>
    <t>53105380125633</t>
  </si>
  <si>
    <t>10538</t>
  </si>
  <si>
    <t>0125633</t>
  </si>
  <si>
    <t>1809</t>
  </si>
  <si>
    <t>California Heritage Youthbuild Academy II</t>
  </si>
  <si>
    <t>53716960000000</t>
  </si>
  <si>
    <t>71696</t>
  </si>
  <si>
    <t>Douglas City Elementary</t>
  </si>
  <si>
    <t>53717380000000</t>
  </si>
  <si>
    <t>71738</t>
  </si>
  <si>
    <t>Junction City Elementary</t>
  </si>
  <si>
    <t>53750280000000</t>
  </si>
  <si>
    <t>75028</t>
  </si>
  <si>
    <t>Mountain Valley Unified</t>
  </si>
  <si>
    <t>TULARE</t>
  </si>
  <si>
    <t>0000011859</t>
  </si>
  <si>
    <t>54105460135459</t>
  </si>
  <si>
    <t>10546</t>
  </si>
  <si>
    <t>0135459</t>
  </si>
  <si>
    <t>1860</t>
  </si>
  <si>
    <t>Blue Oak Academy</t>
  </si>
  <si>
    <t>54718370000000</t>
  </si>
  <si>
    <t>71837</t>
  </si>
  <si>
    <t>Burton Elementary</t>
  </si>
  <si>
    <t>477</t>
  </si>
  <si>
    <t>54718030112458</t>
  </si>
  <si>
    <t>71803</t>
  </si>
  <si>
    <t>0112458</t>
  </si>
  <si>
    <t>0804</t>
  </si>
  <si>
    <t>California Connections Academy Central Valley</t>
  </si>
  <si>
    <t>54718520000000</t>
  </si>
  <si>
    <t>71852</t>
  </si>
  <si>
    <t>Columbine Elementary</t>
  </si>
  <si>
    <t>54721400136507</t>
  </si>
  <si>
    <t>72140</t>
  </si>
  <si>
    <t>0136507</t>
  </si>
  <si>
    <t>1894</t>
  </si>
  <si>
    <t>Crescent Valley Public Charter II</t>
  </si>
  <si>
    <t>54755310000000</t>
  </si>
  <si>
    <t>75531</t>
  </si>
  <si>
    <t>Dinuba Unified</t>
  </si>
  <si>
    <t>54718940000000</t>
  </si>
  <si>
    <t>71894</t>
  </si>
  <si>
    <t>Ducor Union Elementary</t>
  </si>
  <si>
    <t>54719020000000</t>
  </si>
  <si>
    <t>71902</t>
  </si>
  <si>
    <t>Earlimart Elementary</t>
  </si>
  <si>
    <t>54105466119291</t>
  </si>
  <si>
    <t>6119291</t>
  </si>
  <si>
    <t>0395</t>
  </si>
  <si>
    <t>Eleanor Roosevelt Community Learning Center</t>
  </si>
  <si>
    <t>54768360000000</t>
  </si>
  <si>
    <t>76836</t>
  </si>
  <si>
    <t>Exeter Unified</t>
  </si>
  <si>
    <t>54753250000000</t>
  </si>
  <si>
    <t>75325</t>
  </si>
  <si>
    <t>Farmersville Unified</t>
  </si>
  <si>
    <t>690</t>
  </si>
  <si>
    <t>54719440000000</t>
  </si>
  <si>
    <t>71944</t>
  </si>
  <si>
    <t>54719850000000</t>
  </si>
  <si>
    <t>71985</t>
  </si>
  <si>
    <t>54719930000000</t>
  </si>
  <si>
    <t>71993</t>
  </si>
  <si>
    <t>Lindsay Unified</t>
  </si>
  <si>
    <t>436</t>
  </si>
  <si>
    <t>54720090000000</t>
  </si>
  <si>
    <t>72009</t>
  </si>
  <si>
    <t>Monson-Sultana Joint Union Elementary</t>
  </si>
  <si>
    <t>54720170000000</t>
  </si>
  <si>
    <t>72017</t>
  </si>
  <si>
    <t>Oak Valley Union Elementary</t>
  </si>
  <si>
    <t>54755230000000</t>
  </si>
  <si>
    <t>75523</t>
  </si>
  <si>
    <t>Porterville Unified</t>
  </si>
  <si>
    <t>54720820000000</t>
  </si>
  <si>
    <t>72082</t>
  </si>
  <si>
    <t>Richgrove Elementary</t>
  </si>
  <si>
    <t>54721080000000</t>
  </si>
  <si>
    <t>72108</t>
  </si>
  <si>
    <t>Saucelito Elementary</t>
  </si>
  <si>
    <t>54721320000000</t>
  </si>
  <si>
    <t>72132</t>
  </si>
  <si>
    <t>Springville Union Elementary</t>
  </si>
  <si>
    <t>54721400000000</t>
  </si>
  <si>
    <t>Stone Corral Elementary</t>
  </si>
  <si>
    <t>54721570000000</t>
  </si>
  <si>
    <t>72157</t>
  </si>
  <si>
    <t>Strathmore Union Elementary</t>
  </si>
  <si>
    <t>234</t>
  </si>
  <si>
    <t>54721730000000</t>
  </si>
  <si>
    <t>72173</t>
  </si>
  <si>
    <t>Sundale Union Elementary</t>
  </si>
  <si>
    <t>54105460125542</t>
  </si>
  <si>
    <t>0125542</t>
  </si>
  <si>
    <t>Sycamore Valley Academy</t>
  </si>
  <si>
    <t>54721990000000</t>
  </si>
  <si>
    <t>72199</t>
  </si>
  <si>
    <t>Terra Bella Union Elementary</t>
  </si>
  <si>
    <t>390</t>
  </si>
  <si>
    <t>54722150000000</t>
  </si>
  <si>
    <t>72215</t>
  </si>
  <si>
    <t>Tipton Elementary</t>
  </si>
  <si>
    <t>202</t>
  </si>
  <si>
    <t>54722310000000</t>
  </si>
  <si>
    <t>72231</t>
  </si>
  <si>
    <t>Tulare City</t>
  </si>
  <si>
    <t>1428</t>
  </si>
  <si>
    <t>54105460000000</t>
  </si>
  <si>
    <t>Tulare County Office of Education</t>
  </si>
  <si>
    <t>54722490000000</t>
  </si>
  <si>
    <t>72249</t>
  </si>
  <si>
    <t>Tulare Joint Union High</t>
  </si>
  <si>
    <t>54722560000000</t>
  </si>
  <si>
    <t>72256</t>
  </si>
  <si>
    <t>Visalia Unified</t>
  </si>
  <si>
    <t>458</t>
  </si>
  <si>
    <t>1262</t>
  </si>
  <si>
    <t>3170</t>
  </si>
  <si>
    <t>54767940000000</t>
  </si>
  <si>
    <t>76794</t>
  </si>
  <si>
    <t>Woodlake Unified</t>
  </si>
  <si>
    <t>54722980000000</t>
  </si>
  <si>
    <t>72298</t>
  </si>
  <si>
    <t>Woodville Union Elementary</t>
  </si>
  <si>
    <t>TUOLUMNE</t>
  </si>
  <si>
    <t>0000004851</t>
  </si>
  <si>
    <t>55751840000000</t>
  </si>
  <si>
    <t>75184</t>
  </si>
  <si>
    <t>Big Oak Flat-Groveland Unified</t>
  </si>
  <si>
    <t>55724130112276</t>
  </si>
  <si>
    <t>72413</t>
  </si>
  <si>
    <t>0112276</t>
  </si>
  <si>
    <t>0807</t>
  </si>
  <si>
    <t>Gold Rush Home Study Charter</t>
  </si>
  <si>
    <t>55724050000000</t>
  </si>
  <si>
    <t>72405</t>
  </si>
  <si>
    <t>Summerville Elementary</t>
  </si>
  <si>
    <t>55724130000000</t>
  </si>
  <si>
    <t>Summerville Union High</t>
  </si>
  <si>
    <t>VENTURA</t>
  </si>
  <si>
    <t>0000001357</t>
  </si>
  <si>
    <t>56105610121756</t>
  </si>
  <si>
    <t>10561</t>
  </si>
  <si>
    <t>0121756</t>
  </si>
  <si>
    <t>BRIDGES Charter</t>
  </si>
  <si>
    <t>56725460115105</t>
  </si>
  <si>
    <t>72546</t>
  </si>
  <si>
    <t>0115105</t>
  </si>
  <si>
    <t>0943</t>
  </si>
  <si>
    <t>Camarillo Academy of Progressive Education</t>
  </si>
  <si>
    <t>56737590000000</t>
  </si>
  <si>
    <t>73759</t>
  </si>
  <si>
    <t>Conejo Valley Unified</t>
  </si>
  <si>
    <t>633</t>
  </si>
  <si>
    <t>1261</t>
  </si>
  <si>
    <t>56724705630363</t>
  </si>
  <si>
    <t>72470</t>
  </si>
  <si>
    <t>5630363</t>
  </si>
  <si>
    <t>0356</t>
  </si>
  <si>
    <t>Golden Valley Charter</t>
  </si>
  <si>
    <t>56724620000000</t>
  </si>
  <si>
    <t>72462</t>
  </si>
  <si>
    <t>Hueneme Elementary</t>
  </si>
  <si>
    <t>1249</t>
  </si>
  <si>
    <t>1882</t>
  </si>
  <si>
    <t>56105616055974</t>
  </si>
  <si>
    <t>6055974</t>
  </si>
  <si>
    <t>1072</t>
  </si>
  <si>
    <t>Meadows Arts and Technology Elementary</t>
  </si>
  <si>
    <t>56739400000000</t>
  </si>
  <si>
    <t>73940</t>
  </si>
  <si>
    <t>Moorpark Unified</t>
  </si>
  <si>
    <t>56725380000000</t>
  </si>
  <si>
    <t>72538</t>
  </si>
  <si>
    <t>Oxnard</t>
  </si>
  <si>
    <t>996</t>
  </si>
  <si>
    <t>1296</t>
  </si>
  <si>
    <t>4019</t>
  </si>
  <si>
    <t>56725530139592</t>
  </si>
  <si>
    <t>72553</t>
  </si>
  <si>
    <t>0139592</t>
  </si>
  <si>
    <t>2062</t>
  </si>
  <si>
    <t>Peak Prep Pleasant Valley</t>
  </si>
  <si>
    <t>56725610000000</t>
  </si>
  <si>
    <t>72561</t>
  </si>
  <si>
    <t>Rio Elementary</t>
  </si>
  <si>
    <t>732</t>
  </si>
  <si>
    <t>1361</t>
  </si>
  <si>
    <t>56105610112417</t>
  </si>
  <si>
    <t>0112417</t>
  </si>
  <si>
    <t>0805</t>
  </si>
  <si>
    <t>Ventura Charter School of Arts and Global Education</t>
  </si>
  <si>
    <t>56726520000000</t>
  </si>
  <si>
    <t>72652</t>
  </si>
  <si>
    <t>Ventura Unified</t>
  </si>
  <si>
    <t>56105610109900</t>
  </si>
  <si>
    <t>0109900</t>
  </si>
  <si>
    <t>0735</t>
  </si>
  <si>
    <t>Vista Real Charter High</t>
  </si>
  <si>
    <t>YOLO</t>
  </si>
  <si>
    <t>0000011865</t>
  </si>
  <si>
    <t>57727020139436</t>
  </si>
  <si>
    <t>72702</t>
  </si>
  <si>
    <t>0139436</t>
  </si>
  <si>
    <t>2059</t>
  </si>
  <si>
    <t>Compass Charter School of Yolo</t>
  </si>
  <si>
    <t>57105790132464</t>
  </si>
  <si>
    <t>10579</t>
  </si>
  <si>
    <t>0132464</t>
  </si>
  <si>
    <t>1746</t>
  </si>
  <si>
    <t>Empowering Possibilities International Charter</t>
  </si>
  <si>
    <t>57726940000000</t>
  </si>
  <si>
    <t>72694</t>
  </si>
  <si>
    <t>57727020000000</t>
  </si>
  <si>
    <t>Winters Joint Unified</t>
  </si>
  <si>
    <t>YUBA</t>
  </si>
  <si>
    <t>0000011783</t>
  </si>
  <si>
    <t>58727286115935</t>
  </si>
  <si>
    <t>72728</t>
  </si>
  <si>
    <t>6115935</t>
  </si>
  <si>
    <t>0165</t>
  </si>
  <si>
    <t>CORE Charter</t>
  </si>
  <si>
    <t>58727360000000</t>
  </si>
  <si>
    <t>72736</t>
  </si>
  <si>
    <t>Marysville Joint Unified</t>
  </si>
  <si>
    <t>506</t>
  </si>
  <si>
    <t>1311</t>
  </si>
  <si>
    <t>58727510000000</t>
  </si>
  <si>
    <t>72751</t>
  </si>
  <si>
    <t>Wheatland</t>
  </si>
  <si>
    <t>58105870000000</t>
  </si>
  <si>
    <t>10587</t>
  </si>
  <si>
    <t>Yuba County Office of Education</t>
  </si>
  <si>
    <t>County
Code</t>
  </si>
  <si>
    <t>County
Name</t>
  </si>
  <si>
    <t>Apportionment  Reimbursement Total</t>
  </si>
  <si>
    <t>N/A</t>
  </si>
  <si>
    <t>Santa Clara</t>
  </si>
  <si>
    <t>Santa Cruz</t>
  </si>
  <si>
    <t>Shasta</t>
  </si>
  <si>
    <t>Siskiyou</t>
  </si>
  <si>
    <t>Solano</t>
  </si>
  <si>
    <t>Sonoma</t>
  </si>
  <si>
    <t>Stanislaus</t>
  </si>
  <si>
    <t>Sutter</t>
  </si>
  <si>
    <t>Tehama</t>
  </si>
  <si>
    <t xml:space="preserve">Trinity </t>
  </si>
  <si>
    <t>Tulare</t>
  </si>
  <si>
    <t>Tuolumne</t>
  </si>
  <si>
    <t>Ventura</t>
  </si>
  <si>
    <t>Yolo</t>
  </si>
  <si>
    <t>Yuba</t>
  </si>
  <si>
    <t>Prepared by</t>
  </si>
  <si>
    <t>Assessment Development and Administration Division</t>
  </si>
  <si>
    <t>California Department of Education</t>
  </si>
  <si>
    <t>August 2023</t>
  </si>
  <si>
    <t>Service Location</t>
  </si>
  <si>
    <t>C2083</t>
  </si>
  <si>
    <t>C2062</t>
  </si>
  <si>
    <t>C2059</t>
  </si>
  <si>
    <t>C2037</t>
  </si>
  <si>
    <t>C2000</t>
  </si>
  <si>
    <t>C1985</t>
  </si>
  <si>
    <t>C1973</t>
  </si>
  <si>
    <t>C1963</t>
  </si>
  <si>
    <t>C1912</t>
  </si>
  <si>
    <t>C1894</t>
  </si>
  <si>
    <t>C1869</t>
  </si>
  <si>
    <t>C1860</t>
  </si>
  <si>
    <t>C1809</t>
  </si>
  <si>
    <t>C1801</t>
  </si>
  <si>
    <t>C1793</t>
  </si>
  <si>
    <t>C1779</t>
  </si>
  <si>
    <t>C1770</t>
  </si>
  <si>
    <t>C1764</t>
  </si>
  <si>
    <t>C1746</t>
  </si>
  <si>
    <t>C1743</t>
  </si>
  <si>
    <t>C1695</t>
  </si>
  <si>
    <t>C1607</t>
  </si>
  <si>
    <t>C1440</t>
  </si>
  <si>
    <t>C1439</t>
  </si>
  <si>
    <t>C1382</t>
  </si>
  <si>
    <t>C1309</t>
  </si>
  <si>
    <t>C1203</t>
  </si>
  <si>
    <t>C1125</t>
  </si>
  <si>
    <t>C1072</t>
  </si>
  <si>
    <t>C1004</t>
  </si>
  <si>
    <t>C0943</t>
  </si>
  <si>
    <t>C0812</t>
  </si>
  <si>
    <t>C0807</t>
  </si>
  <si>
    <t>C0805</t>
  </si>
  <si>
    <t>C0804</t>
  </si>
  <si>
    <t>C0735</t>
  </si>
  <si>
    <t>C0724</t>
  </si>
  <si>
    <t>C0639</t>
  </si>
  <si>
    <t>C0612</t>
  </si>
  <si>
    <t>C0526</t>
  </si>
  <si>
    <t>C0492</t>
  </si>
  <si>
    <t>C0477</t>
  </si>
  <si>
    <t>C0395</t>
  </si>
  <si>
    <t>C0372</t>
  </si>
  <si>
    <t>C0356</t>
  </si>
  <si>
    <t>C0289</t>
  </si>
  <si>
    <t>C0215</t>
  </si>
  <si>
    <t>C0181</t>
  </si>
  <si>
    <t>C0165</t>
  </si>
  <si>
    <t>C0098</t>
  </si>
  <si>
    <t>Watsonville Prep</t>
  </si>
  <si>
    <t>C2032</t>
  </si>
  <si>
    <t>Fiscal Year 2022–23 Funds</t>
  </si>
  <si>
    <t>Schedule of First Assessment Apportionment for the 2021–22 English Language Proficiency Assessments for California (ELPAC) Administration</t>
  </si>
  <si>
    <t>Statewide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</si>
</sst>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164" formatCode="0000"/>
    <numFmt numFmtId="165" formatCode="00000000000000"/>
    <numFmt numFmtId="166" formatCode="&quot;$&quot;#,##0.00"/>
    <numFmt numFmtId="167" formatCode="\C0000"/>
    <numFmt numFmtId="168" formatCode="0000000"/>
  </numFmts>
  <fonts count="11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Calibri"/>
      <family val="2"/>
      <scheme val="minor"/>
    </font>
    <font>
      <b/>
      <sz val="15"/>
      <color theme="3"/>
      <name val="Arial"/>
      <family val="2"/>
    </font>
    <font>
      <b/>
      <sz val="12"/>
      <color theme="0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7" fillId="0" borderId="1" applyNumberFormat="0" applyFill="0" applyAlignment="0" applyProtection="0"/>
    <xf numFmtId="0" fontId="6" fillId="0" borderId="0"/>
    <xf numFmtId="44" fontId="6" fillId="0" borderId="0" applyFont="0" applyFill="0" applyBorder="0" applyAlignment="0" applyProtection="0"/>
  </cellStyleXfs>
  <cellXfs count="36">
    <xf numFmtId="0" fontId="0" fillId="0" borderId="0" xfId="0"/>
    <xf numFmtId="49" fontId="5" fillId="0" borderId="0" xfId="0" applyNumberFormat="1" applyFont="1"/>
    <xf numFmtId="49" fontId="9" fillId="0" borderId="0" xfId="0" applyNumberFormat="1" applyFont="1"/>
    <xf numFmtId="0" fontId="8" fillId="2" borderId="0" xfId="2" applyFont="1" applyFill="1" applyAlignment="1">
      <alignment horizontal="center" vertical="center" wrapText="1"/>
    </xf>
    <xf numFmtId="166" fontId="8" fillId="2" borderId="0" xfId="3" applyNumberFormat="1" applyFont="1" applyFill="1" applyBorder="1" applyAlignment="1">
      <alignment horizontal="center" vertical="center" wrapText="1"/>
    </xf>
    <xf numFmtId="0" fontId="5" fillId="0" borderId="2" xfId="0" quotePrefix="1" applyFont="1" applyBorder="1" applyAlignment="1">
      <alignment horizontal="center"/>
    </xf>
    <xf numFmtId="0" fontId="5" fillId="0" borderId="3" xfId="0" applyFont="1" applyBorder="1"/>
    <xf numFmtId="44" fontId="5" fillId="0" borderId="4" xfId="0" applyNumberFormat="1" applyFont="1" applyBorder="1"/>
    <xf numFmtId="0" fontId="5" fillId="0" borderId="5" xfId="0" quotePrefix="1" applyFont="1" applyBorder="1" applyAlignment="1">
      <alignment horizontal="center"/>
    </xf>
    <xf numFmtId="0" fontId="5" fillId="0" borderId="6" xfId="0" applyFont="1" applyBorder="1"/>
    <xf numFmtId="44" fontId="5" fillId="0" borderId="7" xfId="0" applyNumberFormat="1" applyFont="1" applyBorder="1"/>
    <xf numFmtId="0" fontId="9" fillId="0" borderId="8" xfId="0" applyFont="1" applyBorder="1" applyAlignment="1">
      <alignment horizontal="center"/>
    </xf>
    <xf numFmtId="0" fontId="5" fillId="0" borderId="9" xfId="0" applyFont="1" applyBorder="1"/>
    <xf numFmtId="44" fontId="9" fillId="0" borderId="10" xfId="0" applyNumberFormat="1" applyFont="1" applyBorder="1"/>
    <xf numFmtId="0" fontId="5" fillId="0" borderId="0" xfId="0" applyFont="1"/>
    <xf numFmtId="49" fontId="5" fillId="0" borderId="0" xfId="0" quotePrefix="1" applyNumberFormat="1" applyFont="1"/>
    <xf numFmtId="0" fontId="8" fillId="2" borderId="0" xfId="0" applyFont="1" applyFill="1" applyAlignment="1">
      <alignment horizontal="center" vertical="center" wrapText="1"/>
    </xf>
    <xf numFmtId="0" fontId="3" fillId="0" borderId="0" xfId="0" applyFont="1"/>
    <xf numFmtId="49" fontId="3" fillId="0" borderId="0" xfId="0" quotePrefix="1" applyNumberFormat="1" applyFont="1"/>
    <xf numFmtId="0" fontId="2" fillId="0" borderId="0" xfId="0" applyFo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166" fontId="5" fillId="0" borderId="0" xfId="0" applyNumberFormat="1" applyFont="1" applyAlignment="1">
      <alignment vertical="center"/>
    </xf>
    <xf numFmtId="167" fontId="4" fillId="0" borderId="0" xfId="0" applyNumberFormat="1" applyFont="1" applyAlignment="1">
      <alignment horizontal="left"/>
    </xf>
    <xf numFmtId="165" fontId="5" fillId="0" borderId="0" xfId="0" applyNumberFormat="1" applyFont="1" applyAlignment="1">
      <alignment horizontal="left"/>
    </xf>
    <xf numFmtId="168" fontId="5" fillId="0" borderId="0" xfId="0" applyNumberFormat="1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/>
    <xf numFmtId="49" fontId="10" fillId="0" borderId="0" xfId="1" applyNumberFormat="1" applyFont="1" applyBorder="1"/>
    <xf numFmtId="0" fontId="9" fillId="0" borderId="11" xfId="0" applyFont="1" applyFill="1" applyBorder="1" applyAlignment="1">
      <alignment vertical="center"/>
    </xf>
    <xf numFmtId="0" fontId="1" fillId="0" borderId="12" xfId="0" applyFont="1" applyFill="1" applyBorder="1"/>
    <xf numFmtId="0" fontId="1" fillId="0" borderId="12" xfId="0" applyFont="1" applyFill="1" applyBorder="1" applyAlignment="1">
      <alignment horizontal="left"/>
    </xf>
    <xf numFmtId="0" fontId="1" fillId="0" borderId="12" xfId="0" applyFont="1" applyFill="1" applyBorder="1" applyAlignment="1">
      <alignment horizontal="right"/>
    </xf>
    <xf numFmtId="166" fontId="1" fillId="0" borderId="12" xfId="0" applyNumberFormat="1" applyFont="1" applyFill="1" applyBorder="1" applyAlignment="1">
      <alignment vertical="center"/>
    </xf>
    <xf numFmtId="166" fontId="9" fillId="0" borderId="13" xfId="0" applyNumberFormat="1" applyFont="1" applyFill="1" applyBorder="1" applyAlignment="1">
      <alignment vertical="center"/>
    </xf>
  </cellXfs>
  <cellStyles count="4">
    <cellStyle name="Currency 2" xfId="3" xr:uid="{CF87CBC1-3D22-4E29-B7CE-F1E36ACE7EB3}"/>
    <cellStyle name="Heading 1" xfId="1" builtinId="16"/>
    <cellStyle name="Normal" xfId="0" builtinId="0"/>
    <cellStyle name="Normal 2" xfId="2" xr:uid="{AD6EA747-14AA-4005-8D39-50FBDF0EB26C}"/>
  </cellStyles>
  <dxfs count="3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4" formatCode="_(&quot;$&quot;* #,##0.00_);_(&quot;$&quot;* \(#,##0.00\);_(&quot;$&quot;* &quot;-&quot;??_);_(@_)"/>
      <border diagonalUp="0" diagonalDown="0">
        <left style="thin">
          <color indexed="64"/>
        </left>
        <right/>
        <top style="thin">
          <color indexed="64"/>
        </top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medium">
          <color indexed="64"/>
        </bottom>
        <vertical/>
        <horizontal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6" formatCode="&quot;$&quot;#,##0.0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6" formatCode="&quot;$&quot;#,##0.0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6" formatCode="&quot;$&quot;#,##0.0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6" formatCode="&quot;$&quot;#,##0.0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6" formatCode="&quot;$&quot;#,##0.0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6" formatCode="&quot;$&quot;#,##0.0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6" formatCode="&quot;$&quot;#,##0.00"/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fill>
        <patternFill patternType="solid">
          <fgColor indexed="64"/>
          <bgColor theme="1"/>
        </patternFill>
      </fill>
      <alignment horizontal="center" vertical="center" textRotation="0" wrapText="1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E7CCCA7-C993-43B6-991E-0328C6002E81}" name="Table2" displayName="Table2" ref="A3:X176" totalsRowShown="0" headerRowDxfId="29" dataDxfId="28">
  <autoFilter ref="A3:X176" xr:uid="{8E7CCCA7-C993-43B6-991E-0328C6002E81}"/>
  <sortState xmlns:xlrd2="http://schemas.microsoft.com/office/spreadsheetml/2017/richdata2" ref="A4:X175">
    <sortCondition ref="A3:A175"/>
  </sortState>
  <tableColumns count="24">
    <tableColumn id="1" xr3:uid="{335D008B-82B8-4612-9B08-47E1CCFCA92C}" name="County Name" dataDxfId="27"/>
    <tableColumn id="2" xr3:uid="{B6DDE1F7-2F74-4FD7-85E1-5AF9C8497526}" name="Fi$CAL Supplier ID" dataDxfId="26"/>
    <tableColumn id="3" xr3:uid="{7066BE07-F7F8-4CF1-AC27-08F89F22FA9F}" name="Fi$CAL Address Sequence" dataDxfId="25"/>
    <tableColumn id="4" xr3:uid="{3A24BBFC-DF1B-41F0-A303-5C81A7C0CCFE}" name="County-District-School Code" dataDxfId="24"/>
    <tableColumn id="5" xr3:uid="{53D1EDA1-C4C8-4C74-8F65-14E8F008D328}" name="County Code" dataDxfId="23"/>
    <tableColumn id="6" xr3:uid="{32158C78-6543-48D9-ADB8-B8C860FA5FE5}" name="District Code" dataDxfId="22"/>
    <tableColumn id="7" xr3:uid="{E08031FC-4BE8-4C53-AD49-4514C47C42E6}" name="School Code" dataDxfId="21"/>
    <tableColumn id="8" xr3:uid="{97C7F2F2-8487-4248-8824-E4E15D86C3F2}" name="Charter Number" dataDxfId="20"/>
    <tableColumn id="9" xr3:uid="{A70097C5-E1A6-46ED-B269-333939A6C86A}" name="Service Location" dataDxfId="19"/>
    <tableColumn id="10" xr3:uid="{0FEECBC9-F90A-47E1-80AE-B7F8745423C1}" name="Local Educational Agency" dataDxfId="18"/>
    <tableColumn id="11" xr3:uid="{99341556-4473-4695-B780-7E938E53FD98}" name="Initial KNto2 Count" dataDxfId="17"/>
    <tableColumn id="12" xr3:uid="{544E20FD-5525-41D0-BE70-50365E897F72}" name="Initial KNto2 Dollars" dataDxfId="16">
      <calculatedColumnFormula>K4*5.5</calculatedColumnFormula>
    </tableColumn>
    <tableColumn id="13" xr3:uid="{779C082A-E7BD-44B0-B9B1-E638C3123E66}" name="Initial 3to12 Count" dataDxfId="15"/>
    <tableColumn id="14" xr3:uid="{ECB4868A-027A-4251-B9FD-81E0F84BB0C5}" name="Initial 3to12 Dollars" dataDxfId="14">
      <calculatedColumnFormula>M4*5</calculatedColumnFormula>
    </tableColumn>
    <tableColumn id="15" xr3:uid="{4F368CC0-3702-4860-BC82-D182C81B7F26}" name="Initial RSVP Kto12 Count" dataDxfId="13"/>
    <tableColumn id="16" xr3:uid="{CA2423EC-A09E-4343-8FDD-7757D0A54F24}" name="Initial RSVP Kto12 Dollars" dataDxfId="12">
      <calculatedColumnFormula>O4*0.5</calculatedColumnFormula>
    </tableColumn>
    <tableColumn id="17" xr3:uid="{AC903748-8769-406E-9390-73F472EE2642}" name="Summative KNto2 Count" dataDxfId="11"/>
    <tableColumn id="18" xr3:uid="{CAB5426F-2514-4498-8557-1EF0FF8C47BD}" name="Summative KNto2 Dollars" dataDxfId="10">
      <calculatedColumnFormula>Q4*5.5</calculatedColumnFormula>
    </tableColumn>
    <tableColumn id="19" xr3:uid="{6B5A4D94-16F5-4945-8E90-6780C6967E81}" name="Summative 3to12 Count" dataDxfId="9"/>
    <tableColumn id="20" xr3:uid="{C15FFA1B-2614-4B28-BA35-221E5AB67461}" name="Summative 3to12 Dollars" dataDxfId="8">
      <calculatedColumnFormula>S4*5</calculatedColumnFormula>
    </tableColumn>
    <tableColumn id="21" xr3:uid="{5FA495E4-04F7-42E3-8210-4236B9E97802}" name="Summative ALT KNto12 Count" dataDxfId="7"/>
    <tableColumn id="22" xr3:uid="{F827BE94-CB0B-4EF7-B2AE-1EAD0A751165}" name="Summative ALT KNto12 Dollars" dataDxfId="6">
      <calculatedColumnFormula>U4*5.5</calculatedColumnFormula>
    </tableColumn>
    <tableColumn id="23" xr3:uid="{EAC911AF-1950-4360-8269-48ABF0CE8401}" name="Total Tested" dataDxfId="5">
      <calculatedColumnFormula>K4+M4+O4+Q4+S4+U4</calculatedColumnFormula>
    </tableColumn>
    <tableColumn id="24" xr3:uid="{C9577C41-DA8D-470E-9B36-92C8C6BD50BD}" name="Total Dollars" dataDxfId="4">
      <calculatedColumnFormula>SUM(L4+N4+P4+R4+T4+V4)</calculatedColumnFormula>
    </tableColumn>
  </tableColumns>
  <tableStyleInfo name="TableStyleLight8" showFirstColumn="0" showLastColumn="0" showRowStripes="1" showColumnStripes="0"/>
  <extLst>
    <ext xmlns:x14="http://schemas.microsoft.com/office/spreadsheetml/2009/9/main" uri="{504A1905-F514-4f6f-8877-14C23A59335A}">
      <x14:table altText="ELPAC 2021-22 Testing Year" altTextSummary="This table shows the assessments and total reimbursement amount by local education agencies for the 2021-22 testing year.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059101A-1F1D-41B0-8503-2CF9A6F38FDB}" name="Table1" displayName="Table1" ref="A3:C19" totalsRowShown="0" tableBorderDxfId="3">
  <autoFilter ref="A3:C19" xr:uid="{6059101A-1F1D-41B0-8503-2CF9A6F38FDB}"/>
  <tableColumns count="3">
    <tableColumn id="1" xr3:uid="{3016556C-FE51-402F-B229-09D89038945F}" name="County_x000a_Code" dataDxfId="2"/>
    <tableColumn id="2" xr3:uid="{C6A6BC15-92E6-47CA-B59D-496606B32C1E}" name="County_x000a_Name" dataDxfId="1"/>
    <tableColumn id="3" xr3:uid="{02A1AD53-592C-4316-A48E-3E5E1844581F}" name="Apportionment  Reimbursement Total" dataDxfId="0"/>
  </tableColumns>
  <tableStyleInfo name="TableStyleLight8" showFirstColumn="0" showLastColumn="0" showRowStripes="1" showColumnStripes="0"/>
  <extLst>
    <ext xmlns:x14="http://schemas.microsoft.com/office/spreadsheetml/2009/9/main" uri="{504A1905-F514-4f6f-8877-14C23A59335A}">
      <x14:table altText="ELPAC 2021-22 Testing Year County Reimbursement Totals" altTextSummary="This table shows the apportionment reimbursement total by county."/>
    </ext>
  </extLst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80"/>
  <sheetViews>
    <sheetView tabSelected="1" zoomScaleNormal="100" workbookViewId="0"/>
  </sheetViews>
  <sheetFormatPr defaultRowHeight="14.5" x14ac:dyDescent="0.35"/>
  <cols>
    <col min="1" max="1" width="21.6328125" customWidth="1"/>
    <col min="2" max="2" width="17.1796875" customWidth="1"/>
    <col min="3" max="3" width="14.54296875" customWidth="1"/>
    <col min="4" max="4" width="22.08984375" customWidth="1"/>
    <col min="5" max="5" width="11.81640625" customWidth="1"/>
    <col min="6" max="6" width="11.90625" customWidth="1"/>
    <col min="7" max="7" width="12.1796875" customWidth="1"/>
    <col min="8" max="8" width="12.54296875" customWidth="1"/>
    <col min="9" max="9" width="15" customWidth="1"/>
    <col min="10" max="10" width="54.90625" customWidth="1"/>
    <col min="11" max="11" width="13.1796875" customWidth="1"/>
    <col min="12" max="12" width="13.36328125" customWidth="1"/>
    <col min="13" max="13" width="11.90625" customWidth="1"/>
    <col min="14" max="14" width="12.1796875" customWidth="1"/>
    <col min="15" max="15" width="13.7265625" customWidth="1"/>
    <col min="16" max="16" width="14.36328125" customWidth="1"/>
    <col min="17" max="17" width="17.7265625" customWidth="1"/>
    <col min="18" max="18" width="17.36328125" customWidth="1"/>
    <col min="19" max="19" width="16.1796875" customWidth="1"/>
    <col min="20" max="20" width="17.81640625" customWidth="1"/>
    <col min="21" max="21" width="16.54296875" customWidth="1"/>
    <col min="22" max="22" width="16.1796875" customWidth="1"/>
    <col min="23" max="23" width="12.90625" customWidth="1"/>
    <col min="24" max="24" width="18.81640625" customWidth="1"/>
  </cols>
  <sheetData>
    <row r="1" spans="1:24" ht="18" x14ac:dyDescent="0.4">
      <c r="A1" s="29" t="s">
        <v>930</v>
      </c>
      <c r="B1" s="1"/>
      <c r="C1" s="1"/>
    </row>
    <row r="2" spans="1:24" ht="15.5" x14ac:dyDescent="0.35">
      <c r="A2" s="2" t="s">
        <v>929</v>
      </c>
      <c r="B2" s="1"/>
      <c r="C2" s="1"/>
    </row>
    <row r="3" spans="1:24" ht="73.5" customHeight="1" x14ac:dyDescent="0.35">
      <c r="A3" s="16" t="s">
        <v>0</v>
      </c>
      <c r="B3" s="16" t="s">
        <v>1</v>
      </c>
      <c r="C3" s="16" t="s">
        <v>2</v>
      </c>
      <c r="D3" s="16" t="s">
        <v>3</v>
      </c>
      <c r="E3" s="16" t="s">
        <v>4</v>
      </c>
      <c r="F3" s="16" t="s">
        <v>5</v>
      </c>
      <c r="G3" s="16" t="s">
        <v>6</v>
      </c>
      <c r="H3" s="16" t="s">
        <v>7</v>
      </c>
      <c r="I3" s="16" t="s">
        <v>876</v>
      </c>
      <c r="J3" s="16" t="s">
        <v>8</v>
      </c>
      <c r="K3" s="16" t="s">
        <v>9</v>
      </c>
      <c r="L3" s="16" t="s">
        <v>10</v>
      </c>
      <c r="M3" s="16" t="s">
        <v>11</v>
      </c>
      <c r="N3" s="16" t="s">
        <v>12</v>
      </c>
      <c r="O3" s="16" t="s">
        <v>13</v>
      </c>
      <c r="P3" s="16" t="s">
        <v>14</v>
      </c>
      <c r="Q3" s="16" t="s">
        <v>15</v>
      </c>
      <c r="R3" s="16" t="s">
        <v>16</v>
      </c>
      <c r="S3" s="16" t="s">
        <v>17</v>
      </c>
      <c r="T3" s="16" t="s">
        <v>18</v>
      </c>
      <c r="U3" s="16" t="s">
        <v>19</v>
      </c>
      <c r="V3" s="16" t="s">
        <v>20</v>
      </c>
      <c r="W3" s="16" t="s">
        <v>21</v>
      </c>
      <c r="X3" s="16" t="s">
        <v>22</v>
      </c>
    </row>
    <row r="4" spans="1:24" ht="15.5" x14ac:dyDescent="0.35">
      <c r="A4" s="14" t="s">
        <v>206</v>
      </c>
      <c r="B4" s="14" t="s">
        <v>207</v>
      </c>
      <c r="C4" s="14" t="s">
        <v>30</v>
      </c>
      <c r="D4" s="14" t="s">
        <v>212</v>
      </c>
      <c r="E4" s="14" t="s">
        <v>44</v>
      </c>
      <c r="F4" s="14" t="s">
        <v>213</v>
      </c>
      <c r="G4" s="14" t="s">
        <v>33</v>
      </c>
      <c r="H4" s="19" t="s">
        <v>856</v>
      </c>
      <c r="I4" s="20" t="s">
        <v>213</v>
      </c>
      <c r="J4" s="14" t="s">
        <v>214</v>
      </c>
      <c r="K4" s="21" t="s">
        <v>215</v>
      </c>
      <c r="L4" s="22">
        <f t="shared" ref="L4:L54" si="0">K4*5.5</f>
        <v>4136</v>
      </c>
      <c r="M4" s="21" t="s">
        <v>200</v>
      </c>
      <c r="N4" s="22">
        <f t="shared" ref="N4:N54" si="1">M4*5</f>
        <v>1310</v>
      </c>
      <c r="O4" s="21" t="s">
        <v>216</v>
      </c>
      <c r="P4" s="22">
        <f t="shared" ref="P4:P54" si="2">O4*0.5</f>
        <v>339</v>
      </c>
      <c r="Q4" s="21" t="s">
        <v>217</v>
      </c>
      <c r="R4" s="22">
        <f t="shared" ref="R4:R54" si="3">Q4*5.5</f>
        <v>6171</v>
      </c>
      <c r="S4" s="21" t="s">
        <v>218</v>
      </c>
      <c r="T4" s="22">
        <f t="shared" ref="T4:T54" si="4">S4*5</f>
        <v>9395</v>
      </c>
      <c r="U4" s="21" t="s">
        <v>28</v>
      </c>
      <c r="V4" s="22">
        <f t="shared" ref="V4:V54" si="5">U4*5.5</f>
        <v>445.5</v>
      </c>
      <c r="W4" s="14">
        <f t="shared" ref="W4:W54" si="6">K4+M4+O4+Q4+S4+U4</f>
        <v>4774</v>
      </c>
      <c r="X4" s="22">
        <f t="shared" ref="X4:X54" si="7">SUM(L4+N4+P4+R4+T4+V4)</f>
        <v>21796.5</v>
      </c>
    </row>
    <row r="5" spans="1:24" ht="15.5" x14ac:dyDescent="0.35">
      <c r="A5" s="14" t="s">
        <v>206</v>
      </c>
      <c r="B5" s="14" t="s">
        <v>207</v>
      </c>
      <c r="C5" s="14" t="s">
        <v>30</v>
      </c>
      <c r="D5" s="14" t="s">
        <v>219</v>
      </c>
      <c r="E5" s="14" t="s">
        <v>44</v>
      </c>
      <c r="F5" s="14" t="s">
        <v>208</v>
      </c>
      <c r="G5" s="14" t="s">
        <v>220</v>
      </c>
      <c r="H5" s="14" t="s">
        <v>179</v>
      </c>
      <c r="I5" s="23" t="s">
        <v>896</v>
      </c>
      <c r="J5" s="14" t="s">
        <v>221</v>
      </c>
      <c r="K5" s="21" t="s">
        <v>72</v>
      </c>
      <c r="L5" s="22">
        <f t="shared" si="0"/>
        <v>242</v>
      </c>
      <c r="M5" s="21" t="s">
        <v>54</v>
      </c>
      <c r="N5" s="22">
        <f t="shared" si="1"/>
        <v>35</v>
      </c>
      <c r="O5" s="21" t="s">
        <v>25</v>
      </c>
      <c r="P5" s="22">
        <f t="shared" si="2"/>
        <v>0</v>
      </c>
      <c r="Q5" s="21" t="s">
        <v>49</v>
      </c>
      <c r="R5" s="22">
        <f t="shared" si="3"/>
        <v>412.5</v>
      </c>
      <c r="S5" s="21" t="s">
        <v>123</v>
      </c>
      <c r="T5" s="22">
        <f t="shared" si="4"/>
        <v>525</v>
      </c>
      <c r="U5" s="21" t="s">
        <v>25</v>
      </c>
      <c r="V5" s="22">
        <f t="shared" si="5"/>
        <v>0</v>
      </c>
      <c r="W5" s="14">
        <f t="shared" si="6"/>
        <v>231</v>
      </c>
      <c r="X5" s="22">
        <f t="shared" si="7"/>
        <v>1214.5</v>
      </c>
    </row>
    <row r="6" spans="1:24" ht="15.5" x14ac:dyDescent="0.35">
      <c r="A6" s="14" t="s">
        <v>222</v>
      </c>
      <c r="B6" s="14" t="s">
        <v>223</v>
      </c>
      <c r="C6" s="14" t="s">
        <v>23</v>
      </c>
      <c r="D6" s="14" t="s">
        <v>224</v>
      </c>
      <c r="E6" s="14" t="s">
        <v>72</v>
      </c>
      <c r="F6" s="14" t="s">
        <v>225</v>
      </c>
      <c r="G6" s="14" t="s">
        <v>226</v>
      </c>
      <c r="H6" s="14" t="s">
        <v>197</v>
      </c>
      <c r="I6" s="23" t="s">
        <v>906</v>
      </c>
      <c r="J6" s="14" t="s">
        <v>227</v>
      </c>
      <c r="K6" s="21" t="s">
        <v>25</v>
      </c>
      <c r="L6" s="22">
        <f t="shared" si="0"/>
        <v>0</v>
      </c>
      <c r="M6" s="21" t="s">
        <v>25</v>
      </c>
      <c r="N6" s="22">
        <f t="shared" si="1"/>
        <v>0</v>
      </c>
      <c r="O6" s="21" t="s">
        <v>25</v>
      </c>
      <c r="P6" s="22">
        <f t="shared" si="2"/>
        <v>0</v>
      </c>
      <c r="Q6" s="21" t="s">
        <v>25</v>
      </c>
      <c r="R6" s="22">
        <f t="shared" si="3"/>
        <v>0</v>
      </c>
      <c r="S6" s="21" t="s">
        <v>176</v>
      </c>
      <c r="T6" s="22">
        <f t="shared" si="4"/>
        <v>715</v>
      </c>
      <c r="U6" s="21" t="s">
        <v>25</v>
      </c>
      <c r="V6" s="22">
        <f t="shared" si="5"/>
        <v>0</v>
      </c>
      <c r="W6" s="14">
        <f t="shared" si="6"/>
        <v>143</v>
      </c>
      <c r="X6" s="22">
        <f t="shared" si="7"/>
        <v>715</v>
      </c>
    </row>
    <row r="7" spans="1:24" ht="15.5" x14ac:dyDescent="0.35">
      <c r="A7" s="14" t="s">
        <v>222</v>
      </c>
      <c r="B7" s="14" t="s">
        <v>223</v>
      </c>
      <c r="C7" s="14" t="s">
        <v>23</v>
      </c>
      <c r="D7" s="14" t="s">
        <v>228</v>
      </c>
      <c r="E7" s="14" t="s">
        <v>72</v>
      </c>
      <c r="F7" s="14" t="s">
        <v>225</v>
      </c>
      <c r="G7" s="14" t="s">
        <v>33</v>
      </c>
      <c r="H7" s="19" t="s">
        <v>856</v>
      </c>
      <c r="I7" s="20" t="s">
        <v>225</v>
      </c>
      <c r="J7" s="14" t="s">
        <v>229</v>
      </c>
      <c r="K7" s="21" t="s">
        <v>230</v>
      </c>
      <c r="L7" s="22">
        <f t="shared" si="0"/>
        <v>4383.5</v>
      </c>
      <c r="M7" s="21" t="s">
        <v>125</v>
      </c>
      <c r="N7" s="22">
        <f t="shared" si="1"/>
        <v>565</v>
      </c>
      <c r="O7" s="21" t="s">
        <v>25</v>
      </c>
      <c r="P7" s="22">
        <f t="shared" si="2"/>
        <v>0</v>
      </c>
      <c r="Q7" s="21" t="s">
        <v>231</v>
      </c>
      <c r="R7" s="22">
        <f t="shared" si="3"/>
        <v>11781</v>
      </c>
      <c r="S7" s="21" t="s">
        <v>232</v>
      </c>
      <c r="T7" s="22">
        <f t="shared" si="4"/>
        <v>21910</v>
      </c>
      <c r="U7" s="21" t="s">
        <v>42</v>
      </c>
      <c r="V7" s="22">
        <f t="shared" si="5"/>
        <v>148.5</v>
      </c>
      <c r="W7" s="14">
        <f t="shared" si="6"/>
        <v>7461</v>
      </c>
      <c r="X7" s="22">
        <f t="shared" si="7"/>
        <v>38788</v>
      </c>
    </row>
    <row r="8" spans="1:24" ht="15.5" x14ac:dyDescent="0.35">
      <c r="A8" s="14" t="s">
        <v>222</v>
      </c>
      <c r="B8" s="14" t="s">
        <v>223</v>
      </c>
      <c r="C8" s="14" t="s">
        <v>23</v>
      </c>
      <c r="D8" s="14" t="s">
        <v>233</v>
      </c>
      <c r="E8" s="14" t="s">
        <v>72</v>
      </c>
      <c r="F8" s="14" t="s">
        <v>234</v>
      </c>
      <c r="G8" s="14" t="s">
        <v>33</v>
      </c>
      <c r="H8" s="19" t="s">
        <v>856</v>
      </c>
      <c r="I8" s="20" t="s">
        <v>234</v>
      </c>
      <c r="J8" s="14" t="s">
        <v>235</v>
      </c>
      <c r="K8" s="21" t="s">
        <v>73</v>
      </c>
      <c r="L8" s="22">
        <f t="shared" si="0"/>
        <v>495</v>
      </c>
      <c r="M8" s="21" t="s">
        <v>27</v>
      </c>
      <c r="N8" s="22">
        <f t="shared" si="1"/>
        <v>25</v>
      </c>
      <c r="O8" s="21" t="s">
        <v>25</v>
      </c>
      <c r="P8" s="22">
        <f t="shared" si="2"/>
        <v>0</v>
      </c>
      <c r="Q8" s="21" t="s">
        <v>121</v>
      </c>
      <c r="R8" s="22">
        <f t="shared" si="3"/>
        <v>1034</v>
      </c>
      <c r="S8" s="21" t="s">
        <v>171</v>
      </c>
      <c r="T8" s="22">
        <f t="shared" si="4"/>
        <v>790</v>
      </c>
      <c r="U8" s="21" t="s">
        <v>25</v>
      </c>
      <c r="V8" s="22">
        <f t="shared" si="5"/>
        <v>0</v>
      </c>
      <c r="W8" s="14">
        <f t="shared" si="6"/>
        <v>441</v>
      </c>
      <c r="X8" s="22">
        <f t="shared" si="7"/>
        <v>2344</v>
      </c>
    </row>
    <row r="9" spans="1:24" ht="15.5" x14ac:dyDescent="0.35">
      <c r="A9" s="14" t="s">
        <v>222</v>
      </c>
      <c r="B9" s="14" t="s">
        <v>223</v>
      </c>
      <c r="C9" s="14" t="s">
        <v>23</v>
      </c>
      <c r="D9" s="14" t="s">
        <v>236</v>
      </c>
      <c r="E9" s="14" t="s">
        <v>72</v>
      </c>
      <c r="F9" s="14" t="s">
        <v>237</v>
      </c>
      <c r="G9" s="14" t="s">
        <v>33</v>
      </c>
      <c r="H9" s="19" t="s">
        <v>856</v>
      </c>
      <c r="I9" s="20" t="s">
        <v>237</v>
      </c>
      <c r="J9" s="14" t="s">
        <v>238</v>
      </c>
      <c r="K9" s="21" t="s">
        <v>25</v>
      </c>
      <c r="L9" s="22">
        <f t="shared" si="0"/>
        <v>0</v>
      </c>
      <c r="M9" s="21" t="s">
        <v>60</v>
      </c>
      <c r="N9" s="22">
        <f t="shared" si="1"/>
        <v>260</v>
      </c>
      <c r="O9" s="21" t="s">
        <v>110</v>
      </c>
      <c r="P9" s="22">
        <f t="shared" si="2"/>
        <v>15</v>
      </c>
      <c r="Q9" s="21" t="s">
        <v>23</v>
      </c>
      <c r="R9" s="22">
        <f t="shared" si="3"/>
        <v>5.5</v>
      </c>
      <c r="S9" s="21" t="s">
        <v>193</v>
      </c>
      <c r="T9" s="22">
        <f t="shared" si="4"/>
        <v>1675</v>
      </c>
      <c r="U9" s="21" t="s">
        <v>23</v>
      </c>
      <c r="V9" s="22">
        <f t="shared" si="5"/>
        <v>5.5</v>
      </c>
      <c r="W9" s="14">
        <f t="shared" si="6"/>
        <v>419</v>
      </c>
      <c r="X9" s="22">
        <f t="shared" si="7"/>
        <v>1961</v>
      </c>
    </row>
    <row r="10" spans="1:24" ht="15.5" x14ac:dyDescent="0.35">
      <c r="A10" s="14" t="s">
        <v>222</v>
      </c>
      <c r="B10" s="14" t="s">
        <v>223</v>
      </c>
      <c r="C10" s="14" t="s">
        <v>23</v>
      </c>
      <c r="D10" s="24">
        <v>44772480138909</v>
      </c>
      <c r="E10" s="14" t="s">
        <v>72</v>
      </c>
      <c r="F10" s="14" t="s">
        <v>239</v>
      </c>
      <c r="G10" s="25">
        <v>138909</v>
      </c>
      <c r="H10" s="26">
        <v>2032</v>
      </c>
      <c r="I10" s="27" t="s">
        <v>928</v>
      </c>
      <c r="J10" s="28" t="s">
        <v>927</v>
      </c>
      <c r="K10" s="21" t="s">
        <v>98</v>
      </c>
      <c r="L10" s="22">
        <f t="shared" si="0"/>
        <v>313.5</v>
      </c>
      <c r="M10" s="21" t="s">
        <v>23</v>
      </c>
      <c r="N10" s="22">
        <f t="shared" si="1"/>
        <v>5</v>
      </c>
      <c r="O10" s="21" t="s">
        <v>25</v>
      </c>
      <c r="P10" s="22">
        <f t="shared" si="2"/>
        <v>0</v>
      </c>
      <c r="Q10" s="21" t="s">
        <v>170</v>
      </c>
      <c r="R10" s="22">
        <f t="shared" si="3"/>
        <v>715</v>
      </c>
      <c r="S10" s="21" t="s">
        <v>142</v>
      </c>
      <c r="T10" s="22">
        <f t="shared" si="4"/>
        <v>325</v>
      </c>
      <c r="U10" s="21" t="s">
        <v>23</v>
      </c>
      <c r="V10" s="22">
        <f t="shared" si="5"/>
        <v>5.5</v>
      </c>
      <c r="W10" s="14">
        <f t="shared" si="6"/>
        <v>254</v>
      </c>
      <c r="X10" s="22">
        <f t="shared" si="7"/>
        <v>1364</v>
      </c>
    </row>
    <row r="11" spans="1:24" ht="15.5" x14ac:dyDescent="0.35">
      <c r="A11" s="14" t="s">
        <v>240</v>
      </c>
      <c r="B11" s="14" t="s">
        <v>241</v>
      </c>
      <c r="C11" s="14" t="s">
        <v>23</v>
      </c>
      <c r="D11" s="14" t="s">
        <v>242</v>
      </c>
      <c r="E11" s="14" t="s">
        <v>102</v>
      </c>
      <c r="F11" s="14" t="s">
        <v>243</v>
      </c>
      <c r="G11" s="14" t="s">
        <v>33</v>
      </c>
      <c r="H11" s="19" t="s">
        <v>856</v>
      </c>
      <c r="I11" s="20" t="s">
        <v>243</v>
      </c>
      <c r="J11" s="14" t="s">
        <v>244</v>
      </c>
      <c r="K11" s="21" t="s">
        <v>25</v>
      </c>
      <c r="L11" s="22">
        <f t="shared" si="0"/>
        <v>0</v>
      </c>
      <c r="M11" s="21" t="s">
        <v>25</v>
      </c>
      <c r="N11" s="22">
        <f t="shared" si="1"/>
        <v>0</v>
      </c>
      <c r="O11" s="21" t="s">
        <v>25</v>
      </c>
      <c r="P11" s="22">
        <f t="shared" si="2"/>
        <v>0</v>
      </c>
      <c r="Q11" s="21" t="s">
        <v>25</v>
      </c>
      <c r="R11" s="22">
        <f t="shared" si="3"/>
        <v>0</v>
      </c>
      <c r="S11" s="21" t="s">
        <v>30</v>
      </c>
      <c r="T11" s="22">
        <f t="shared" si="4"/>
        <v>15</v>
      </c>
      <c r="U11" s="21" t="s">
        <v>25</v>
      </c>
      <c r="V11" s="22">
        <f t="shared" si="5"/>
        <v>0</v>
      </c>
      <c r="W11" s="14">
        <f t="shared" si="6"/>
        <v>3</v>
      </c>
      <c r="X11" s="22">
        <f t="shared" si="7"/>
        <v>15</v>
      </c>
    </row>
    <row r="12" spans="1:24" ht="15.5" x14ac:dyDescent="0.35">
      <c r="A12" s="14" t="s">
        <v>240</v>
      </c>
      <c r="B12" s="14" t="s">
        <v>241</v>
      </c>
      <c r="C12" s="14" t="s">
        <v>23</v>
      </c>
      <c r="D12" s="14" t="s">
        <v>245</v>
      </c>
      <c r="E12" s="14" t="s">
        <v>102</v>
      </c>
      <c r="F12" s="14" t="s">
        <v>246</v>
      </c>
      <c r="G12" s="14" t="s">
        <v>33</v>
      </c>
      <c r="H12" s="19" t="s">
        <v>856</v>
      </c>
      <c r="I12" s="20" t="s">
        <v>246</v>
      </c>
      <c r="J12" s="14" t="s">
        <v>247</v>
      </c>
      <c r="K12" s="21" t="s">
        <v>55</v>
      </c>
      <c r="L12" s="22">
        <f t="shared" si="0"/>
        <v>44</v>
      </c>
      <c r="M12" s="21" t="s">
        <v>48</v>
      </c>
      <c r="N12" s="22">
        <f t="shared" si="1"/>
        <v>10</v>
      </c>
      <c r="O12" s="21" t="s">
        <v>95</v>
      </c>
      <c r="P12" s="22">
        <f t="shared" si="2"/>
        <v>5</v>
      </c>
      <c r="Q12" s="21" t="s">
        <v>117</v>
      </c>
      <c r="R12" s="22">
        <f t="shared" si="3"/>
        <v>110</v>
      </c>
      <c r="S12" s="21" t="s">
        <v>93</v>
      </c>
      <c r="T12" s="22">
        <f t="shared" si="4"/>
        <v>190</v>
      </c>
      <c r="U12" s="21" t="s">
        <v>25</v>
      </c>
      <c r="V12" s="22">
        <f t="shared" si="5"/>
        <v>0</v>
      </c>
      <c r="W12" s="14">
        <f t="shared" si="6"/>
        <v>78</v>
      </c>
      <c r="X12" s="22">
        <f t="shared" si="7"/>
        <v>359</v>
      </c>
    </row>
    <row r="13" spans="1:24" ht="15.5" x14ac:dyDescent="0.35">
      <c r="A13" s="14" t="s">
        <v>240</v>
      </c>
      <c r="B13" s="14" t="s">
        <v>241</v>
      </c>
      <c r="C13" s="14" t="s">
        <v>23</v>
      </c>
      <c r="D13" s="14" t="s">
        <v>248</v>
      </c>
      <c r="E13" s="14" t="s">
        <v>102</v>
      </c>
      <c r="F13" s="14" t="s">
        <v>249</v>
      </c>
      <c r="G13" s="14" t="s">
        <v>33</v>
      </c>
      <c r="H13" s="19" t="s">
        <v>856</v>
      </c>
      <c r="I13" s="20" t="s">
        <v>249</v>
      </c>
      <c r="J13" s="14" t="s">
        <v>250</v>
      </c>
      <c r="K13" s="21" t="s">
        <v>30</v>
      </c>
      <c r="L13" s="22">
        <f t="shared" si="0"/>
        <v>16.5</v>
      </c>
      <c r="M13" s="21" t="s">
        <v>23</v>
      </c>
      <c r="N13" s="22">
        <f t="shared" si="1"/>
        <v>5</v>
      </c>
      <c r="O13" s="21" t="s">
        <v>25</v>
      </c>
      <c r="P13" s="22">
        <f t="shared" si="2"/>
        <v>0</v>
      </c>
      <c r="Q13" s="21" t="s">
        <v>27</v>
      </c>
      <c r="R13" s="22">
        <f t="shared" si="3"/>
        <v>27.5</v>
      </c>
      <c r="S13" s="21" t="s">
        <v>39</v>
      </c>
      <c r="T13" s="22">
        <f t="shared" si="4"/>
        <v>60</v>
      </c>
      <c r="U13" s="21" t="s">
        <v>25</v>
      </c>
      <c r="V13" s="22">
        <f t="shared" si="5"/>
        <v>0</v>
      </c>
      <c r="W13" s="14">
        <f t="shared" si="6"/>
        <v>21</v>
      </c>
      <c r="X13" s="22">
        <f t="shared" si="7"/>
        <v>109</v>
      </c>
    </row>
    <row r="14" spans="1:24" ht="15.5" x14ac:dyDescent="0.35">
      <c r="A14" s="14" t="s">
        <v>240</v>
      </c>
      <c r="B14" s="14" t="s">
        <v>241</v>
      </c>
      <c r="C14" s="14" t="s">
        <v>23</v>
      </c>
      <c r="D14" s="14" t="s">
        <v>251</v>
      </c>
      <c r="E14" s="14" t="s">
        <v>102</v>
      </c>
      <c r="F14" s="14" t="s">
        <v>252</v>
      </c>
      <c r="G14" s="14" t="s">
        <v>33</v>
      </c>
      <c r="H14" s="19" t="s">
        <v>856</v>
      </c>
      <c r="I14" s="20" t="s">
        <v>252</v>
      </c>
      <c r="J14" s="14" t="s">
        <v>253</v>
      </c>
      <c r="K14" s="21" t="s">
        <v>23</v>
      </c>
      <c r="L14" s="22">
        <f t="shared" si="0"/>
        <v>5.5</v>
      </c>
      <c r="M14" s="21" t="s">
        <v>30</v>
      </c>
      <c r="N14" s="22">
        <f t="shared" si="1"/>
        <v>15</v>
      </c>
      <c r="O14" s="21" t="s">
        <v>25</v>
      </c>
      <c r="P14" s="22">
        <f t="shared" si="2"/>
        <v>0</v>
      </c>
      <c r="Q14" s="21" t="s">
        <v>26</v>
      </c>
      <c r="R14" s="22">
        <f t="shared" si="3"/>
        <v>22</v>
      </c>
      <c r="S14" s="21" t="s">
        <v>94</v>
      </c>
      <c r="T14" s="22">
        <f t="shared" si="4"/>
        <v>65</v>
      </c>
      <c r="U14" s="21" t="s">
        <v>25</v>
      </c>
      <c r="V14" s="22">
        <f t="shared" si="5"/>
        <v>0</v>
      </c>
      <c r="W14" s="14">
        <f t="shared" si="6"/>
        <v>21</v>
      </c>
      <c r="X14" s="22">
        <f t="shared" si="7"/>
        <v>107.5</v>
      </c>
    </row>
    <row r="15" spans="1:24" ht="15.5" x14ac:dyDescent="0.35">
      <c r="A15" s="14" t="s">
        <v>240</v>
      </c>
      <c r="B15" s="14" t="s">
        <v>241</v>
      </c>
      <c r="C15" s="14" t="s">
        <v>23</v>
      </c>
      <c r="D15" s="14" t="s">
        <v>254</v>
      </c>
      <c r="E15" s="14" t="s">
        <v>102</v>
      </c>
      <c r="F15" s="14" t="s">
        <v>255</v>
      </c>
      <c r="G15" s="14" t="s">
        <v>33</v>
      </c>
      <c r="H15" s="19" t="s">
        <v>856</v>
      </c>
      <c r="I15" s="20" t="s">
        <v>255</v>
      </c>
      <c r="J15" s="14" t="s">
        <v>256</v>
      </c>
      <c r="K15" s="21" t="s">
        <v>24</v>
      </c>
      <c r="L15" s="22">
        <f t="shared" si="0"/>
        <v>77</v>
      </c>
      <c r="M15" s="21" t="s">
        <v>48</v>
      </c>
      <c r="N15" s="22">
        <f t="shared" si="1"/>
        <v>10</v>
      </c>
      <c r="O15" s="21" t="s">
        <v>23</v>
      </c>
      <c r="P15" s="22">
        <f t="shared" si="2"/>
        <v>0.5</v>
      </c>
      <c r="Q15" s="21" t="s">
        <v>64</v>
      </c>
      <c r="R15" s="22">
        <f t="shared" si="3"/>
        <v>104.5</v>
      </c>
      <c r="S15" s="21" t="s">
        <v>79</v>
      </c>
      <c r="T15" s="22">
        <f t="shared" si="4"/>
        <v>185</v>
      </c>
      <c r="U15" s="21" t="s">
        <v>30</v>
      </c>
      <c r="V15" s="22">
        <f t="shared" si="5"/>
        <v>16.5</v>
      </c>
      <c r="W15" s="14">
        <f t="shared" si="6"/>
        <v>76</v>
      </c>
      <c r="X15" s="22">
        <f t="shared" si="7"/>
        <v>393.5</v>
      </c>
    </row>
    <row r="16" spans="1:24" ht="15.5" x14ac:dyDescent="0.35">
      <c r="A16" s="14" t="s">
        <v>240</v>
      </c>
      <c r="B16" s="14" t="s">
        <v>241</v>
      </c>
      <c r="C16" s="14" t="s">
        <v>23</v>
      </c>
      <c r="D16" s="14" t="s">
        <v>257</v>
      </c>
      <c r="E16" s="14" t="s">
        <v>102</v>
      </c>
      <c r="F16" s="14" t="s">
        <v>258</v>
      </c>
      <c r="G16" s="14" t="s">
        <v>33</v>
      </c>
      <c r="H16" s="19" t="s">
        <v>856</v>
      </c>
      <c r="I16" s="20" t="s">
        <v>258</v>
      </c>
      <c r="J16" s="14" t="s">
        <v>259</v>
      </c>
      <c r="K16" s="21" t="s">
        <v>25</v>
      </c>
      <c r="L16" s="22">
        <f t="shared" si="0"/>
        <v>0</v>
      </c>
      <c r="M16" s="21" t="s">
        <v>23</v>
      </c>
      <c r="N16" s="22">
        <f t="shared" si="1"/>
        <v>5</v>
      </c>
      <c r="O16" s="21" t="s">
        <v>25</v>
      </c>
      <c r="P16" s="22">
        <f t="shared" si="2"/>
        <v>0</v>
      </c>
      <c r="Q16" s="21" t="s">
        <v>48</v>
      </c>
      <c r="R16" s="22">
        <f t="shared" si="3"/>
        <v>11</v>
      </c>
      <c r="S16" s="21" t="s">
        <v>48</v>
      </c>
      <c r="T16" s="22">
        <f t="shared" si="4"/>
        <v>10</v>
      </c>
      <c r="U16" s="21" t="s">
        <v>25</v>
      </c>
      <c r="V16" s="22">
        <f t="shared" si="5"/>
        <v>0</v>
      </c>
      <c r="W16" s="14">
        <f t="shared" si="6"/>
        <v>5</v>
      </c>
      <c r="X16" s="22">
        <f t="shared" si="7"/>
        <v>26</v>
      </c>
    </row>
    <row r="17" spans="1:24" ht="15.5" x14ac:dyDescent="0.35">
      <c r="A17" s="14" t="s">
        <v>240</v>
      </c>
      <c r="B17" s="14" t="s">
        <v>241</v>
      </c>
      <c r="C17" s="14" t="s">
        <v>23</v>
      </c>
      <c r="D17" s="14" t="s">
        <v>260</v>
      </c>
      <c r="E17" s="14" t="s">
        <v>102</v>
      </c>
      <c r="F17" s="14" t="s">
        <v>261</v>
      </c>
      <c r="G17" s="14" t="s">
        <v>33</v>
      </c>
      <c r="H17" s="19" t="s">
        <v>856</v>
      </c>
      <c r="I17" s="20" t="s">
        <v>261</v>
      </c>
      <c r="J17" s="14" t="s">
        <v>262</v>
      </c>
      <c r="K17" s="21" t="s">
        <v>25</v>
      </c>
      <c r="L17" s="22">
        <f t="shared" si="0"/>
        <v>0</v>
      </c>
      <c r="M17" s="21" t="s">
        <v>25</v>
      </c>
      <c r="N17" s="22">
        <f t="shared" si="1"/>
        <v>0</v>
      </c>
      <c r="O17" s="21" t="s">
        <v>25</v>
      </c>
      <c r="P17" s="22">
        <f t="shared" si="2"/>
        <v>0</v>
      </c>
      <c r="Q17" s="21" t="s">
        <v>23</v>
      </c>
      <c r="R17" s="22">
        <f t="shared" si="3"/>
        <v>5.5</v>
      </c>
      <c r="S17" s="21" t="s">
        <v>23</v>
      </c>
      <c r="T17" s="22">
        <f t="shared" si="4"/>
        <v>5</v>
      </c>
      <c r="U17" s="21" t="s">
        <v>25</v>
      </c>
      <c r="V17" s="22">
        <f t="shared" si="5"/>
        <v>0</v>
      </c>
      <c r="W17" s="14">
        <f t="shared" si="6"/>
        <v>2</v>
      </c>
      <c r="X17" s="22">
        <f t="shared" si="7"/>
        <v>10.5</v>
      </c>
    </row>
    <row r="18" spans="1:24" ht="15.5" x14ac:dyDescent="0.35">
      <c r="A18" s="14" t="s">
        <v>240</v>
      </c>
      <c r="B18" s="14" t="s">
        <v>241</v>
      </c>
      <c r="C18" s="14" t="s">
        <v>23</v>
      </c>
      <c r="D18" s="14" t="s">
        <v>263</v>
      </c>
      <c r="E18" s="14" t="s">
        <v>102</v>
      </c>
      <c r="F18" s="14" t="s">
        <v>264</v>
      </c>
      <c r="G18" s="14" t="s">
        <v>33</v>
      </c>
      <c r="H18" s="19" t="s">
        <v>856</v>
      </c>
      <c r="I18" s="20" t="s">
        <v>264</v>
      </c>
      <c r="J18" s="14" t="s">
        <v>265</v>
      </c>
      <c r="K18" s="21" t="s">
        <v>30</v>
      </c>
      <c r="L18" s="22">
        <f t="shared" si="0"/>
        <v>16.5</v>
      </c>
      <c r="M18" s="21" t="s">
        <v>25</v>
      </c>
      <c r="N18" s="22">
        <f t="shared" si="1"/>
        <v>0</v>
      </c>
      <c r="O18" s="21" t="s">
        <v>25</v>
      </c>
      <c r="P18" s="22">
        <f t="shared" si="2"/>
        <v>0</v>
      </c>
      <c r="Q18" s="21" t="s">
        <v>30</v>
      </c>
      <c r="R18" s="22">
        <f t="shared" si="3"/>
        <v>16.5</v>
      </c>
      <c r="S18" s="21" t="s">
        <v>30</v>
      </c>
      <c r="T18" s="22">
        <f t="shared" si="4"/>
        <v>15</v>
      </c>
      <c r="U18" s="21" t="s">
        <v>25</v>
      </c>
      <c r="V18" s="22">
        <f t="shared" si="5"/>
        <v>0</v>
      </c>
      <c r="W18" s="14">
        <f t="shared" si="6"/>
        <v>9</v>
      </c>
      <c r="X18" s="22">
        <f t="shared" si="7"/>
        <v>48</v>
      </c>
    </row>
    <row r="19" spans="1:24" ht="15.5" x14ac:dyDescent="0.35">
      <c r="A19" s="14" t="s">
        <v>240</v>
      </c>
      <c r="B19" s="14" t="s">
        <v>241</v>
      </c>
      <c r="C19" s="14" t="s">
        <v>23</v>
      </c>
      <c r="D19" s="14" t="s">
        <v>266</v>
      </c>
      <c r="E19" s="14" t="s">
        <v>102</v>
      </c>
      <c r="F19" s="14" t="s">
        <v>267</v>
      </c>
      <c r="G19" s="14" t="s">
        <v>33</v>
      </c>
      <c r="H19" s="19" t="s">
        <v>856</v>
      </c>
      <c r="I19" s="20" t="s">
        <v>267</v>
      </c>
      <c r="J19" s="14" t="s">
        <v>268</v>
      </c>
      <c r="K19" s="21" t="s">
        <v>71</v>
      </c>
      <c r="L19" s="22">
        <f t="shared" si="0"/>
        <v>126.5</v>
      </c>
      <c r="M19" s="21" t="s">
        <v>27</v>
      </c>
      <c r="N19" s="22">
        <f t="shared" si="1"/>
        <v>25</v>
      </c>
      <c r="O19" s="21" t="s">
        <v>117</v>
      </c>
      <c r="P19" s="22">
        <f t="shared" si="2"/>
        <v>10</v>
      </c>
      <c r="Q19" s="21" t="s">
        <v>79</v>
      </c>
      <c r="R19" s="22">
        <f t="shared" si="3"/>
        <v>203.5</v>
      </c>
      <c r="S19" s="21" t="s">
        <v>136</v>
      </c>
      <c r="T19" s="22">
        <f t="shared" si="4"/>
        <v>170</v>
      </c>
      <c r="U19" s="21" t="s">
        <v>25</v>
      </c>
      <c r="V19" s="22">
        <f t="shared" si="5"/>
        <v>0</v>
      </c>
      <c r="W19" s="14">
        <f t="shared" si="6"/>
        <v>119</v>
      </c>
      <c r="X19" s="22">
        <f t="shared" si="7"/>
        <v>535</v>
      </c>
    </row>
    <row r="20" spans="1:24" ht="15.5" x14ac:dyDescent="0.35">
      <c r="A20" s="14" t="s">
        <v>240</v>
      </c>
      <c r="B20" s="14" t="s">
        <v>241</v>
      </c>
      <c r="C20" s="14" t="s">
        <v>23</v>
      </c>
      <c r="D20" s="14" t="s">
        <v>269</v>
      </c>
      <c r="E20" s="14" t="s">
        <v>102</v>
      </c>
      <c r="F20" s="14" t="s">
        <v>249</v>
      </c>
      <c r="G20" s="14" t="s">
        <v>270</v>
      </c>
      <c r="H20" s="14" t="s">
        <v>271</v>
      </c>
      <c r="I20" s="23" t="s">
        <v>891</v>
      </c>
      <c r="J20" s="14" t="s">
        <v>272</v>
      </c>
      <c r="K20" s="21" t="s">
        <v>27</v>
      </c>
      <c r="L20" s="22">
        <f t="shared" si="0"/>
        <v>27.5</v>
      </c>
      <c r="M20" s="21" t="s">
        <v>25</v>
      </c>
      <c r="N20" s="22">
        <f t="shared" si="1"/>
        <v>0</v>
      </c>
      <c r="O20" s="21" t="s">
        <v>25</v>
      </c>
      <c r="P20" s="22">
        <f t="shared" si="2"/>
        <v>0</v>
      </c>
      <c r="Q20" s="21" t="s">
        <v>27</v>
      </c>
      <c r="R20" s="22">
        <f t="shared" si="3"/>
        <v>27.5</v>
      </c>
      <c r="S20" s="21" t="s">
        <v>84</v>
      </c>
      <c r="T20" s="22">
        <f t="shared" si="4"/>
        <v>30</v>
      </c>
      <c r="U20" s="21" t="s">
        <v>25</v>
      </c>
      <c r="V20" s="22">
        <f t="shared" si="5"/>
        <v>0</v>
      </c>
      <c r="W20" s="14">
        <f t="shared" si="6"/>
        <v>16</v>
      </c>
      <c r="X20" s="22">
        <f t="shared" si="7"/>
        <v>85</v>
      </c>
    </row>
    <row r="21" spans="1:24" ht="15.5" x14ac:dyDescent="0.35">
      <c r="A21" s="14" t="s">
        <v>240</v>
      </c>
      <c r="B21" s="14" t="s">
        <v>241</v>
      </c>
      <c r="C21" s="14" t="s">
        <v>23</v>
      </c>
      <c r="D21" s="14" t="s">
        <v>273</v>
      </c>
      <c r="E21" s="14" t="s">
        <v>102</v>
      </c>
      <c r="F21" s="14" t="s">
        <v>274</v>
      </c>
      <c r="G21" s="14" t="s">
        <v>275</v>
      </c>
      <c r="H21" s="14" t="s">
        <v>276</v>
      </c>
      <c r="I21" s="23" t="s">
        <v>893</v>
      </c>
      <c r="J21" s="14" t="s">
        <v>277</v>
      </c>
      <c r="K21" s="21" t="s">
        <v>25</v>
      </c>
      <c r="L21" s="22">
        <f t="shared" si="0"/>
        <v>0</v>
      </c>
      <c r="M21" s="21" t="s">
        <v>25</v>
      </c>
      <c r="N21" s="22">
        <f t="shared" si="1"/>
        <v>0</v>
      </c>
      <c r="O21" s="21" t="s">
        <v>25</v>
      </c>
      <c r="P21" s="22">
        <f t="shared" si="2"/>
        <v>0</v>
      </c>
      <c r="Q21" s="21" t="s">
        <v>25</v>
      </c>
      <c r="R21" s="22">
        <f t="shared" si="3"/>
        <v>0</v>
      </c>
      <c r="S21" s="21" t="s">
        <v>23</v>
      </c>
      <c r="T21" s="22">
        <f t="shared" si="4"/>
        <v>5</v>
      </c>
      <c r="U21" s="21" t="s">
        <v>25</v>
      </c>
      <c r="V21" s="22">
        <f t="shared" si="5"/>
        <v>0</v>
      </c>
      <c r="W21" s="14">
        <f t="shared" si="6"/>
        <v>1</v>
      </c>
      <c r="X21" s="22">
        <f t="shared" si="7"/>
        <v>5</v>
      </c>
    </row>
    <row r="22" spans="1:24" ht="15.5" x14ac:dyDescent="0.35">
      <c r="A22" s="14" t="s">
        <v>240</v>
      </c>
      <c r="B22" s="14" t="s">
        <v>241</v>
      </c>
      <c r="C22" s="14" t="s">
        <v>23</v>
      </c>
      <c r="D22" s="14" t="s">
        <v>278</v>
      </c>
      <c r="E22" s="14" t="s">
        <v>102</v>
      </c>
      <c r="F22" s="14" t="s">
        <v>274</v>
      </c>
      <c r="G22" s="14" t="s">
        <v>33</v>
      </c>
      <c r="H22" s="19" t="s">
        <v>856</v>
      </c>
      <c r="I22" s="20" t="s">
        <v>274</v>
      </c>
      <c r="J22" s="14" t="s">
        <v>279</v>
      </c>
      <c r="K22" s="21" t="s">
        <v>25</v>
      </c>
      <c r="L22" s="22">
        <f t="shared" si="0"/>
        <v>0</v>
      </c>
      <c r="M22" s="21" t="s">
        <v>25</v>
      </c>
      <c r="N22" s="22">
        <f t="shared" si="1"/>
        <v>0</v>
      </c>
      <c r="O22" s="21" t="s">
        <v>25</v>
      </c>
      <c r="P22" s="22">
        <f t="shared" si="2"/>
        <v>0</v>
      </c>
      <c r="Q22" s="21" t="s">
        <v>25</v>
      </c>
      <c r="R22" s="22">
        <f t="shared" si="3"/>
        <v>0</v>
      </c>
      <c r="S22" s="21" t="s">
        <v>48</v>
      </c>
      <c r="T22" s="22">
        <f t="shared" si="4"/>
        <v>10</v>
      </c>
      <c r="U22" s="21" t="s">
        <v>25</v>
      </c>
      <c r="V22" s="22">
        <f t="shared" si="5"/>
        <v>0</v>
      </c>
      <c r="W22" s="14">
        <f t="shared" si="6"/>
        <v>2</v>
      </c>
      <c r="X22" s="22">
        <f t="shared" si="7"/>
        <v>10</v>
      </c>
    </row>
    <row r="23" spans="1:24" ht="15.5" x14ac:dyDescent="0.35">
      <c r="A23" s="14" t="s">
        <v>240</v>
      </c>
      <c r="B23" s="14" t="s">
        <v>241</v>
      </c>
      <c r="C23" s="14" t="s">
        <v>23</v>
      </c>
      <c r="D23" s="14" t="s">
        <v>280</v>
      </c>
      <c r="E23" s="14" t="s">
        <v>102</v>
      </c>
      <c r="F23" s="14" t="s">
        <v>281</v>
      </c>
      <c r="G23" s="14" t="s">
        <v>33</v>
      </c>
      <c r="H23" s="19" t="s">
        <v>856</v>
      </c>
      <c r="I23" s="20" t="s">
        <v>281</v>
      </c>
      <c r="J23" s="14" t="s">
        <v>282</v>
      </c>
      <c r="K23" s="21" t="s">
        <v>23</v>
      </c>
      <c r="L23" s="22">
        <f t="shared" si="0"/>
        <v>5.5</v>
      </c>
      <c r="M23" s="21" t="s">
        <v>25</v>
      </c>
      <c r="N23" s="22">
        <f t="shared" si="1"/>
        <v>0</v>
      </c>
      <c r="O23" s="21" t="s">
        <v>25</v>
      </c>
      <c r="P23" s="22">
        <f t="shared" si="2"/>
        <v>0</v>
      </c>
      <c r="Q23" s="21" t="s">
        <v>48</v>
      </c>
      <c r="R23" s="22">
        <f t="shared" si="3"/>
        <v>11</v>
      </c>
      <c r="S23" s="21" t="s">
        <v>23</v>
      </c>
      <c r="T23" s="22">
        <f t="shared" si="4"/>
        <v>5</v>
      </c>
      <c r="U23" s="21" t="s">
        <v>25</v>
      </c>
      <c r="V23" s="22">
        <f t="shared" si="5"/>
        <v>0</v>
      </c>
      <c r="W23" s="14">
        <f t="shared" si="6"/>
        <v>4</v>
      </c>
      <c r="X23" s="22">
        <f t="shared" si="7"/>
        <v>21.5</v>
      </c>
    </row>
    <row r="24" spans="1:24" ht="15.5" x14ac:dyDescent="0.35">
      <c r="A24" s="14" t="s">
        <v>240</v>
      </c>
      <c r="B24" s="14" t="s">
        <v>241</v>
      </c>
      <c r="C24" s="14" t="s">
        <v>23</v>
      </c>
      <c r="D24" s="14" t="s">
        <v>283</v>
      </c>
      <c r="E24" s="14" t="s">
        <v>102</v>
      </c>
      <c r="F24" s="14" t="s">
        <v>284</v>
      </c>
      <c r="G24" s="14" t="s">
        <v>33</v>
      </c>
      <c r="H24" s="19" t="s">
        <v>856</v>
      </c>
      <c r="I24" s="20" t="s">
        <v>284</v>
      </c>
      <c r="J24" s="14" t="s">
        <v>285</v>
      </c>
      <c r="K24" s="21" t="s">
        <v>25</v>
      </c>
      <c r="L24" s="22">
        <f t="shared" si="0"/>
        <v>0</v>
      </c>
      <c r="M24" s="21" t="s">
        <v>69</v>
      </c>
      <c r="N24" s="22">
        <f t="shared" si="1"/>
        <v>140</v>
      </c>
      <c r="O24" s="21" t="s">
        <v>25</v>
      </c>
      <c r="P24" s="22">
        <f t="shared" si="2"/>
        <v>0</v>
      </c>
      <c r="Q24" s="21" t="s">
        <v>25</v>
      </c>
      <c r="R24" s="22">
        <f t="shared" si="3"/>
        <v>0</v>
      </c>
      <c r="S24" s="21" t="s">
        <v>80</v>
      </c>
      <c r="T24" s="22">
        <f t="shared" si="4"/>
        <v>470</v>
      </c>
      <c r="U24" s="21" t="s">
        <v>25</v>
      </c>
      <c r="V24" s="22">
        <f t="shared" si="5"/>
        <v>0</v>
      </c>
      <c r="W24" s="14">
        <f t="shared" si="6"/>
        <v>122</v>
      </c>
      <c r="X24" s="22">
        <f t="shared" si="7"/>
        <v>610</v>
      </c>
    </row>
    <row r="25" spans="1:24" ht="15.5" x14ac:dyDescent="0.35">
      <c r="A25" s="14" t="s">
        <v>240</v>
      </c>
      <c r="B25" s="14" t="s">
        <v>241</v>
      </c>
      <c r="C25" s="14" t="s">
        <v>23</v>
      </c>
      <c r="D25" s="14" t="s">
        <v>286</v>
      </c>
      <c r="E25" s="14" t="s">
        <v>102</v>
      </c>
      <c r="F25" s="14" t="s">
        <v>246</v>
      </c>
      <c r="G25" s="14" t="s">
        <v>287</v>
      </c>
      <c r="H25" s="14" t="s">
        <v>288</v>
      </c>
      <c r="I25" s="23" t="s">
        <v>887</v>
      </c>
      <c r="J25" s="14" t="s">
        <v>289</v>
      </c>
      <c r="K25" s="21" t="s">
        <v>104</v>
      </c>
      <c r="L25" s="22">
        <f t="shared" si="0"/>
        <v>159.5</v>
      </c>
      <c r="M25" s="21" t="s">
        <v>30</v>
      </c>
      <c r="N25" s="22">
        <f t="shared" si="1"/>
        <v>15</v>
      </c>
      <c r="O25" s="21" t="s">
        <v>25</v>
      </c>
      <c r="P25" s="22">
        <f t="shared" si="2"/>
        <v>0</v>
      </c>
      <c r="Q25" s="21" t="s">
        <v>79</v>
      </c>
      <c r="R25" s="22">
        <f t="shared" si="3"/>
        <v>203.5</v>
      </c>
      <c r="S25" s="21" t="s">
        <v>107</v>
      </c>
      <c r="T25" s="22">
        <f t="shared" si="4"/>
        <v>120</v>
      </c>
      <c r="U25" s="21" t="s">
        <v>25</v>
      </c>
      <c r="V25" s="22">
        <f t="shared" si="5"/>
        <v>0</v>
      </c>
      <c r="W25" s="14">
        <f t="shared" si="6"/>
        <v>93</v>
      </c>
      <c r="X25" s="22">
        <f t="shared" si="7"/>
        <v>498</v>
      </c>
    </row>
    <row r="26" spans="1:24" ht="15.5" x14ac:dyDescent="0.35">
      <c r="A26" s="14" t="s">
        <v>240</v>
      </c>
      <c r="B26" s="14" t="s">
        <v>241</v>
      </c>
      <c r="C26" s="14" t="s">
        <v>23</v>
      </c>
      <c r="D26" s="14" t="s">
        <v>290</v>
      </c>
      <c r="E26" s="14" t="s">
        <v>102</v>
      </c>
      <c r="F26" s="14" t="s">
        <v>284</v>
      </c>
      <c r="G26" s="14" t="s">
        <v>291</v>
      </c>
      <c r="H26" s="14" t="s">
        <v>292</v>
      </c>
      <c r="I26" s="23" t="s">
        <v>915</v>
      </c>
      <c r="J26" s="14" t="s">
        <v>293</v>
      </c>
      <c r="K26" s="21" t="s">
        <v>25</v>
      </c>
      <c r="L26" s="22">
        <f t="shared" si="0"/>
        <v>0</v>
      </c>
      <c r="M26" s="21" t="s">
        <v>25</v>
      </c>
      <c r="N26" s="22">
        <f t="shared" si="1"/>
        <v>0</v>
      </c>
      <c r="O26" s="21" t="s">
        <v>25</v>
      </c>
      <c r="P26" s="22">
        <f t="shared" si="2"/>
        <v>0</v>
      </c>
      <c r="Q26" s="21" t="s">
        <v>25</v>
      </c>
      <c r="R26" s="22">
        <f t="shared" si="3"/>
        <v>0</v>
      </c>
      <c r="S26" s="21" t="s">
        <v>55</v>
      </c>
      <c r="T26" s="22">
        <f t="shared" si="4"/>
        <v>40</v>
      </c>
      <c r="U26" s="21" t="s">
        <v>25</v>
      </c>
      <c r="V26" s="22">
        <f t="shared" si="5"/>
        <v>0</v>
      </c>
      <c r="W26" s="14">
        <f t="shared" si="6"/>
        <v>8</v>
      </c>
      <c r="X26" s="22">
        <f t="shared" si="7"/>
        <v>40</v>
      </c>
    </row>
    <row r="27" spans="1:24" ht="15.5" x14ac:dyDescent="0.35">
      <c r="A27" s="14" t="s">
        <v>294</v>
      </c>
      <c r="B27" s="14" t="s">
        <v>295</v>
      </c>
      <c r="C27" s="14" t="s">
        <v>23</v>
      </c>
      <c r="D27" s="14" t="s">
        <v>296</v>
      </c>
      <c r="E27" s="14" t="s">
        <v>58</v>
      </c>
      <c r="F27" s="14" t="s">
        <v>297</v>
      </c>
      <c r="G27" s="14" t="s">
        <v>33</v>
      </c>
      <c r="H27" s="19" t="s">
        <v>856</v>
      </c>
      <c r="I27" s="20" t="s">
        <v>297</v>
      </c>
      <c r="J27" s="14" t="s">
        <v>298</v>
      </c>
      <c r="K27" s="21" t="s">
        <v>48</v>
      </c>
      <c r="L27" s="22">
        <f t="shared" si="0"/>
        <v>11</v>
      </c>
      <c r="M27" s="21" t="s">
        <v>25</v>
      </c>
      <c r="N27" s="22">
        <f t="shared" si="1"/>
        <v>0</v>
      </c>
      <c r="O27" s="21" t="s">
        <v>25</v>
      </c>
      <c r="P27" s="22">
        <f t="shared" si="2"/>
        <v>0</v>
      </c>
      <c r="Q27" s="21" t="s">
        <v>50</v>
      </c>
      <c r="R27" s="22">
        <f t="shared" si="3"/>
        <v>49.5</v>
      </c>
      <c r="S27" s="21" t="s">
        <v>54</v>
      </c>
      <c r="T27" s="22">
        <f t="shared" si="4"/>
        <v>35</v>
      </c>
      <c r="U27" s="21" t="s">
        <v>25</v>
      </c>
      <c r="V27" s="22">
        <f t="shared" si="5"/>
        <v>0</v>
      </c>
      <c r="W27" s="14">
        <f t="shared" si="6"/>
        <v>18</v>
      </c>
      <c r="X27" s="22">
        <f t="shared" si="7"/>
        <v>95.5</v>
      </c>
    </row>
    <row r="28" spans="1:24" ht="15.5" x14ac:dyDescent="0.35">
      <c r="A28" s="14" t="s">
        <v>294</v>
      </c>
      <c r="B28" s="14" t="s">
        <v>295</v>
      </c>
      <c r="C28" s="14" t="s">
        <v>23</v>
      </c>
      <c r="D28" s="14" t="s">
        <v>299</v>
      </c>
      <c r="E28" s="14" t="s">
        <v>58</v>
      </c>
      <c r="F28" s="14" t="s">
        <v>300</v>
      </c>
      <c r="G28" s="14" t="s">
        <v>33</v>
      </c>
      <c r="H28" s="19" t="s">
        <v>856</v>
      </c>
      <c r="I28" s="20" t="s">
        <v>300</v>
      </c>
      <c r="J28" s="14" t="s">
        <v>301</v>
      </c>
      <c r="K28" s="21" t="s">
        <v>68</v>
      </c>
      <c r="L28" s="22">
        <f t="shared" si="0"/>
        <v>93.5</v>
      </c>
      <c r="M28" s="21" t="s">
        <v>23</v>
      </c>
      <c r="N28" s="22">
        <f t="shared" si="1"/>
        <v>5</v>
      </c>
      <c r="O28" s="21" t="s">
        <v>25</v>
      </c>
      <c r="P28" s="22">
        <f t="shared" si="2"/>
        <v>0</v>
      </c>
      <c r="Q28" s="21" t="s">
        <v>46</v>
      </c>
      <c r="R28" s="22">
        <f t="shared" si="3"/>
        <v>137.5</v>
      </c>
      <c r="S28" s="21" t="s">
        <v>119</v>
      </c>
      <c r="T28" s="22">
        <f t="shared" si="4"/>
        <v>230</v>
      </c>
      <c r="U28" s="21" t="s">
        <v>25</v>
      </c>
      <c r="V28" s="22">
        <f t="shared" si="5"/>
        <v>0</v>
      </c>
      <c r="W28" s="14">
        <f t="shared" si="6"/>
        <v>89</v>
      </c>
      <c r="X28" s="22">
        <f t="shared" si="7"/>
        <v>466</v>
      </c>
    </row>
    <row r="29" spans="1:24" ht="15.5" x14ac:dyDescent="0.35">
      <c r="A29" s="14" t="s">
        <v>294</v>
      </c>
      <c r="B29" s="14" t="s">
        <v>295</v>
      </c>
      <c r="C29" s="14" t="s">
        <v>23</v>
      </c>
      <c r="D29" s="14" t="s">
        <v>302</v>
      </c>
      <c r="E29" s="14" t="s">
        <v>58</v>
      </c>
      <c r="F29" s="14" t="s">
        <v>303</v>
      </c>
      <c r="G29" s="14" t="s">
        <v>33</v>
      </c>
      <c r="H29" s="19" t="s">
        <v>856</v>
      </c>
      <c r="I29" s="20" t="s">
        <v>303</v>
      </c>
      <c r="J29" s="14" t="s">
        <v>304</v>
      </c>
      <c r="K29" s="21" t="s">
        <v>25</v>
      </c>
      <c r="L29" s="22">
        <f t="shared" si="0"/>
        <v>0</v>
      </c>
      <c r="M29" s="21" t="s">
        <v>25</v>
      </c>
      <c r="N29" s="22">
        <f t="shared" si="1"/>
        <v>0</v>
      </c>
      <c r="O29" s="21" t="s">
        <v>25</v>
      </c>
      <c r="P29" s="22">
        <f t="shared" si="2"/>
        <v>0</v>
      </c>
      <c r="Q29" s="21" t="s">
        <v>25</v>
      </c>
      <c r="R29" s="22">
        <f t="shared" si="3"/>
        <v>0</v>
      </c>
      <c r="S29" s="21" t="s">
        <v>48</v>
      </c>
      <c r="T29" s="22">
        <f t="shared" si="4"/>
        <v>10</v>
      </c>
      <c r="U29" s="21" t="s">
        <v>25</v>
      </c>
      <c r="V29" s="22">
        <f t="shared" si="5"/>
        <v>0</v>
      </c>
      <c r="W29" s="14">
        <f t="shared" si="6"/>
        <v>2</v>
      </c>
      <c r="X29" s="22">
        <f t="shared" si="7"/>
        <v>10</v>
      </c>
    </row>
    <row r="30" spans="1:24" ht="15.5" x14ac:dyDescent="0.35">
      <c r="A30" s="14" t="s">
        <v>294</v>
      </c>
      <c r="B30" s="14" t="s">
        <v>295</v>
      </c>
      <c r="C30" s="14" t="s">
        <v>23</v>
      </c>
      <c r="D30" s="14" t="s">
        <v>305</v>
      </c>
      <c r="E30" s="14" t="s">
        <v>58</v>
      </c>
      <c r="F30" s="14" t="s">
        <v>306</v>
      </c>
      <c r="G30" s="14" t="s">
        <v>33</v>
      </c>
      <c r="H30" s="19" t="s">
        <v>856</v>
      </c>
      <c r="I30" s="20" t="s">
        <v>306</v>
      </c>
      <c r="J30" s="14" t="s">
        <v>307</v>
      </c>
      <c r="K30" s="21" t="s">
        <v>25</v>
      </c>
      <c r="L30" s="22">
        <f t="shared" si="0"/>
        <v>0</v>
      </c>
      <c r="M30" s="21" t="s">
        <v>23</v>
      </c>
      <c r="N30" s="22">
        <f t="shared" si="1"/>
        <v>5</v>
      </c>
      <c r="O30" s="21" t="s">
        <v>25</v>
      </c>
      <c r="P30" s="22">
        <f t="shared" si="2"/>
        <v>0</v>
      </c>
      <c r="Q30" s="21" t="s">
        <v>25</v>
      </c>
      <c r="R30" s="22">
        <f t="shared" si="3"/>
        <v>0</v>
      </c>
      <c r="S30" s="21" t="s">
        <v>54</v>
      </c>
      <c r="T30" s="22">
        <f t="shared" si="4"/>
        <v>35</v>
      </c>
      <c r="U30" s="21" t="s">
        <v>25</v>
      </c>
      <c r="V30" s="22">
        <f t="shared" si="5"/>
        <v>0</v>
      </c>
      <c r="W30" s="14">
        <f t="shared" si="6"/>
        <v>8</v>
      </c>
      <c r="X30" s="22">
        <f t="shared" si="7"/>
        <v>40</v>
      </c>
    </row>
    <row r="31" spans="1:24" ht="15.5" x14ac:dyDescent="0.35">
      <c r="A31" s="14" t="s">
        <v>294</v>
      </c>
      <c r="B31" s="14" t="s">
        <v>295</v>
      </c>
      <c r="C31" s="14" t="s">
        <v>23</v>
      </c>
      <c r="D31" s="14" t="s">
        <v>308</v>
      </c>
      <c r="E31" s="14" t="s">
        <v>58</v>
      </c>
      <c r="F31" s="14" t="s">
        <v>309</v>
      </c>
      <c r="G31" s="14" t="s">
        <v>33</v>
      </c>
      <c r="H31" s="19" t="s">
        <v>856</v>
      </c>
      <c r="I31" s="20" t="s">
        <v>309</v>
      </c>
      <c r="J31" s="14" t="s">
        <v>310</v>
      </c>
      <c r="K31" s="21" t="s">
        <v>55</v>
      </c>
      <c r="L31" s="22">
        <f t="shared" si="0"/>
        <v>44</v>
      </c>
      <c r="M31" s="21" t="s">
        <v>26</v>
      </c>
      <c r="N31" s="22">
        <f t="shared" si="1"/>
        <v>20</v>
      </c>
      <c r="O31" s="21" t="s">
        <v>25</v>
      </c>
      <c r="P31" s="22">
        <f t="shared" si="2"/>
        <v>0</v>
      </c>
      <c r="Q31" s="21" t="s">
        <v>55</v>
      </c>
      <c r="R31" s="22">
        <f t="shared" si="3"/>
        <v>44</v>
      </c>
      <c r="S31" s="21" t="s">
        <v>68</v>
      </c>
      <c r="T31" s="22">
        <f t="shared" si="4"/>
        <v>85</v>
      </c>
      <c r="U31" s="21" t="s">
        <v>25</v>
      </c>
      <c r="V31" s="22">
        <f t="shared" si="5"/>
        <v>0</v>
      </c>
      <c r="W31" s="14">
        <f t="shared" si="6"/>
        <v>37</v>
      </c>
      <c r="X31" s="22">
        <f t="shared" si="7"/>
        <v>193</v>
      </c>
    </row>
    <row r="32" spans="1:24" ht="15.5" x14ac:dyDescent="0.35">
      <c r="A32" s="14" t="s">
        <v>294</v>
      </c>
      <c r="B32" s="14" t="s">
        <v>295</v>
      </c>
      <c r="C32" s="14" t="s">
        <v>23</v>
      </c>
      <c r="D32" s="14" t="s">
        <v>311</v>
      </c>
      <c r="E32" s="14" t="s">
        <v>58</v>
      </c>
      <c r="F32" s="14" t="s">
        <v>312</v>
      </c>
      <c r="G32" s="14" t="s">
        <v>33</v>
      </c>
      <c r="H32" s="19" t="s">
        <v>856</v>
      </c>
      <c r="I32" s="20" t="s">
        <v>312</v>
      </c>
      <c r="J32" s="14" t="s">
        <v>313</v>
      </c>
      <c r="K32" s="21" t="s">
        <v>25</v>
      </c>
      <c r="L32" s="22">
        <f t="shared" si="0"/>
        <v>0</v>
      </c>
      <c r="M32" s="21" t="s">
        <v>26</v>
      </c>
      <c r="N32" s="22">
        <f t="shared" si="1"/>
        <v>20</v>
      </c>
      <c r="O32" s="21" t="s">
        <v>25</v>
      </c>
      <c r="P32" s="22">
        <f t="shared" si="2"/>
        <v>0</v>
      </c>
      <c r="Q32" s="21" t="s">
        <v>25</v>
      </c>
      <c r="R32" s="22">
        <f t="shared" si="3"/>
        <v>0</v>
      </c>
      <c r="S32" s="21" t="s">
        <v>52</v>
      </c>
      <c r="T32" s="22">
        <f t="shared" si="4"/>
        <v>55</v>
      </c>
      <c r="U32" s="21" t="s">
        <v>25</v>
      </c>
      <c r="V32" s="22">
        <f t="shared" si="5"/>
        <v>0</v>
      </c>
      <c r="W32" s="14">
        <f t="shared" si="6"/>
        <v>15</v>
      </c>
      <c r="X32" s="22">
        <f t="shared" si="7"/>
        <v>75</v>
      </c>
    </row>
    <row r="33" spans="1:24" ht="15.5" x14ac:dyDescent="0.35">
      <c r="A33" s="14" t="s">
        <v>314</v>
      </c>
      <c r="B33" s="14" t="s">
        <v>315</v>
      </c>
      <c r="C33" s="14" t="s">
        <v>30</v>
      </c>
      <c r="D33" s="14" t="s">
        <v>316</v>
      </c>
      <c r="E33" s="14" t="s">
        <v>96</v>
      </c>
      <c r="F33" s="14" t="s">
        <v>317</v>
      </c>
      <c r="G33" s="14" t="s">
        <v>318</v>
      </c>
      <c r="H33" s="14" t="s">
        <v>210</v>
      </c>
      <c r="I33" s="23" t="s">
        <v>892</v>
      </c>
      <c r="J33" s="14" t="s">
        <v>319</v>
      </c>
      <c r="K33" s="21" t="s">
        <v>65</v>
      </c>
      <c r="L33" s="22">
        <f t="shared" si="0"/>
        <v>192.5</v>
      </c>
      <c r="M33" s="21" t="s">
        <v>25</v>
      </c>
      <c r="N33" s="22">
        <f t="shared" si="1"/>
        <v>0</v>
      </c>
      <c r="O33" s="21" t="s">
        <v>65</v>
      </c>
      <c r="P33" s="22">
        <f t="shared" si="2"/>
        <v>17.5</v>
      </c>
      <c r="Q33" s="21" t="s">
        <v>28</v>
      </c>
      <c r="R33" s="22">
        <f t="shared" si="3"/>
        <v>445.5</v>
      </c>
      <c r="S33" s="21" t="s">
        <v>85</v>
      </c>
      <c r="T33" s="22">
        <f t="shared" si="4"/>
        <v>390</v>
      </c>
      <c r="U33" s="21" t="s">
        <v>23</v>
      </c>
      <c r="V33" s="22">
        <f t="shared" si="5"/>
        <v>5.5</v>
      </c>
      <c r="W33" s="14">
        <f t="shared" si="6"/>
        <v>230</v>
      </c>
      <c r="X33" s="22">
        <f t="shared" si="7"/>
        <v>1051</v>
      </c>
    </row>
    <row r="34" spans="1:24" ht="15.5" x14ac:dyDescent="0.35">
      <c r="A34" s="14" t="s">
        <v>314</v>
      </c>
      <c r="B34" s="14" t="s">
        <v>315</v>
      </c>
      <c r="C34" s="14" t="s">
        <v>30</v>
      </c>
      <c r="D34" s="14" t="s">
        <v>320</v>
      </c>
      <c r="E34" s="14" t="s">
        <v>96</v>
      </c>
      <c r="F34" s="14" t="s">
        <v>321</v>
      </c>
      <c r="G34" s="14" t="s">
        <v>33</v>
      </c>
      <c r="H34" s="19" t="s">
        <v>856</v>
      </c>
      <c r="I34" s="20" t="s">
        <v>321</v>
      </c>
      <c r="J34" s="14" t="s">
        <v>322</v>
      </c>
      <c r="K34" s="21" t="s">
        <v>122</v>
      </c>
      <c r="L34" s="22">
        <f t="shared" si="0"/>
        <v>528</v>
      </c>
      <c r="M34" s="21" t="s">
        <v>90</v>
      </c>
      <c r="N34" s="22">
        <f t="shared" si="1"/>
        <v>80</v>
      </c>
      <c r="O34" s="21" t="s">
        <v>25</v>
      </c>
      <c r="P34" s="22">
        <f t="shared" si="2"/>
        <v>0</v>
      </c>
      <c r="Q34" s="21" t="s">
        <v>174</v>
      </c>
      <c r="R34" s="22">
        <f t="shared" si="3"/>
        <v>1078</v>
      </c>
      <c r="S34" s="21" t="s">
        <v>129</v>
      </c>
      <c r="T34" s="22">
        <f t="shared" si="4"/>
        <v>2165</v>
      </c>
      <c r="U34" s="21" t="s">
        <v>30</v>
      </c>
      <c r="V34" s="22">
        <f t="shared" si="5"/>
        <v>16.5</v>
      </c>
      <c r="W34" s="14">
        <f t="shared" si="6"/>
        <v>744</v>
      </c>
      <c r="X34" s="22">
        <f t="shared" si="7"/>
        <v>3867.5</v>
      </c>
    </row>
    <row r="35" spans="1:24" ht="15.5" x14ac:dyDescent="0.35">
      <c r="A35" s="14" t="s">
        <v>314</v>
      </c>
      <c r="B35" s="14" t="s">
        <v>315</v>
      </c>
      <c r="C35" s="14" t="s">
        <v>30</v>
      </c>
      <c r="D35" s="14" t="s">
        <v>323</v>
      </c>
      <c r="E35" s="14" t="s">
        <v>96</v>
      </c>
      <c r="F35" s="14" t="s">
        <v>324</v>
      </c>
      <c r="G35" s="14" t="s">
        <v>33</v>
      </c>
      <c r="H35" s="19" t="s">
        <v>856</v>
      </c>
      <c r="I35" s="20" t="s">
        <v>324</v>
      </c>
      <c r="J35" s="14" t="s">
        <v>325</v>
      </c>
      <c r="K35" s="21" t="s">
        <v>184</v>
      </c>
      <c r="L35" s="22">
        <f t="shared" si="0"/>
        <v>2838</v>
      </c>
      <c r="M35" s="21" t="s">
        <v>76</v>
      </c>
      <c r="N35" s="22">
        <f t="shared" si="1"/>
        <v>675</v>
      </c>
      <c r="O35" s="21" t="s">
        <v>25</v>
      </c>
      <c r="P35" s="22">
        <f t="shared" si="2"/>
        <v>0</v>
      </c>
      <c r="Q35" s="21" t="s">
        <v>167</v>
      </c>
      <c r="R35" s="22">
        <f t="shared" si="3"/>
        <v>6407.5</v>
      </c>
      <c r="S35" s="21" t="s">
        <v>182</v>
      </c>
      <c r="T35" s="22">
        <f t="shared" si="4"/>
        <v>9830</v>
      </c>
      <c r="U35" s="21" t="s">
        <v>30</v>
      </c>
      <c r="V35" s="22">
        <f t="shared" si="5"/>
        <v>16.5</v>
      </c>
      <c r="W35" s="14">
        <f t="shared" si="6"/>
        <v>3785</v>
      </c>
      <c r="X35" s="22">
        <f t="shared" si="7"/>
        <v>19767</v>
      </c>
    </row>
    <row r="36" spans="1:24" ht="15.5" x14ac:dyDescent="0.35">
      <c r="A36" s="14" t="s">
        <v>314</v>
      </c>
      <c r="B36" s="14" t="s">
        <v>315</v>
      </c>
      <c r="C36" s="14" t="s">
        <v>30</v>
      </c>
      <c r="D36" s="14" t="s">
        <v>326</v>
      </c>
      <c r="E36" s="14" t="s">
        <v>96</v>
      </c>
      <c r="F36" s="14" t="s">
        <v>317</v>
      </c>
      <c r="G36" s="14" t="s">
        <v>327</v>
      </c>
      <c r="H36" s="14" t="s">
        <v>328</v>
      </c>
      <c r="I36" s="23" t="s">
        <v>877</v>
      </c>
      <c r="J36" s="14" t="s">
        <v>329</v>
      </c>
      <c r="K36" s="21" t="s">
        <v>25</v>
      </c>
      <c r="L36" s="22">
        <f t="shared" si="0"/>
        <v>0</v>
      </c>
      <c r="M36" s="21" t="s">
        <v>25</v>
      </c>
      <c r="N36" s="22">
        <f t="shared" si="1"/>
        <v>0</v>
      </c>
      <c r="O36" s="21" t="s">
        <v>25</v>
      </c>
      <c r="P36" s="22">
        <f t="shared" si="2"/>
        <v>0</v>
      </c>
      <c r="Q36" s="21" t="s">
        <v>25</v>
      </c>
      <c r="R36" s="22">
        <f t="shared" si="3"/>
        <v>0</v>
      </c>
      <c r="S36" s="21" t="s">
        <v>35</v>
      </c>
      <c r="T36" s="22">
        <f t="shared" si="4"/>
        <v>105</v>
      </c>
      <c r="U36" s="21" t="s">
        <v>25</v>
      </c>
      <c r="V36" s="22">
        <f t="shared" si="5"/>
        <v>0</v>
      </c>
      <c r="W36" s="14">
        <f t="shared" si="6"/>
        <v>21</v>
      </c>
      <c r="X36" s="22">
        <f t="shared" si="7"/>
        <v>105</v>
      </c>
    </row>
    <row r="37" spans="1:24" ht="15.5" x14ac:dyDescent="0.35">
      <c r="A37" s="14" t="s">
        <v>314</v>
      </c>
      <c r="B37" s="14" t="s">
        <v>315</v>
      </c>
      <c r="C37" s="14" t="s">
        <v>30</v>
      </c>
      <c r="D37" s="14" t="s">
        <v>330</v>
      </c>
      <c r="E37" s="14" t="s">
        <v>96</v>
      </c>
      <c r="F37" s="14" t="s">
        <v>317</v>
      </c>
      <c r="G37" s="14" t="s">
        <v>331</v>
      </c>
      <c r="H37" s="14" t="s">
        <v>332</v>
      </c>
      <c r="I37" s="23" t="s">
        <v>924</v>
      </c>
      <c r="J37" s="14" t="s">
        <v>333</v>
      </c>
      <c r="K37" s="21" t="s">
        <v>25</v>
      </c>
      <c r="L37" s="22">
        <f t="shared" si="0"/>
        <v>0</v>
      </c>
      <c r="M37" s="21" t="s">
        <v>25</v>
      </c>
      <c r="N37" s="22">
        <f t="shared" si="1"/>
        <v>0</v>
      </c>
      <c r="O37" s="21" t="s">
        <v>25</v>
      </c>
      <c r="P37" s="22">
        <f t="shared" si="2"/>
        <v>0</v>
      </c>
      <c r="Q37" s="21" t="s">
        <v>25</v>
      </c>
      <c r="R37" s="22">
        <f t="shared" si="3"/>
        <v>0</v>
      </c>
      <c r="S37" s="21" t="s">
        <v>98</v>
      </c>
      <c r="T37" s="22">
        <f t="shared" si="4"/>
        <v>285</v>
      </c>
      <c r="U37" s="21" t="s">
        <v>25</v>
      </c>
      <c r="V37" s="22">
        <f t="shared" si="5"/>
        <v>0</v>
      </c>
      <c r="W37" s="14">
        <f t="shared" si="6"/>
        <v>57</v>
      </c>
      <c r="X37" s="22">
        <f t="shared" si="7"/>
        <v>285</v>
      </c>
    </row>
    <row r="38" spans="1:24" ht="15.5" x14ac:dyDescent="0.35">
      <c r="A38" s="14" t="s">
        <v>314</v>
      </c>
      <c r="B38" s="14" t="s">
        <v>315</v>
      </c>
      <c r="C38" s="14" t="s">
        <v>30</v>
      </c>
      <c r="D38" s="14" t="s">
        <v>334</v>
      </c>
      <c r="E38" s="14" t="s">
        <v>96</v>
      </c>
      <c r="F38" s="14" t="s">
        <v>317</v>
      </c>
      <c r="G38" s="14" t="s">
        <v>335</v>
      </c>
      <c r="H38" s="14" t="s">
        <v>336</v>
      </c>
      <c r="I38" s="23" t="s">
        <v>920</v>
      </c>
      <c r="J38" s="14" t="s">
        <v>337</v>
      </c>
      <c r="K38" s="21" t="s">
        <v>25</v>
      </c>
      <c r="L38" s="22">
        <f t="shared" si="0"/>
        <v>0</v>
      </c>
      <c r="M38" s="21" t="s">
        <v>25</v>
      </c>
      <c r="N38" s="22">
        <f t="shared" si="1"/>
        <v>0</v>
      </c>
      <c r="O38" s="21" t="s">
        <v>25</v>
      </c>
      <c r="P38" s="22">
        <f t="shared" si="2"/>
        <v>0</v>
      </c>
      <c r="Q38" s="21" t="s">
        <v>25</v>
      </c>
      <c r="R38" s="22">
        <f t="shared" si="3"/>
        <v>0</v>
      </c>
      <c r="S38" s="21" t="s">
        <v>65</v>
      </c>
      <c r="T38" s="22">
        <f t="shared" si="4"/>
        <v>175</v>
      </c>
      <c r="U38" s="21" t="s">
        <v>25</v>
      </c>
      <c r="V38" s="22">
        <f t="shared" si="5"/>
        <v>0</v>
      </c>
      <c r="W38" s="14">
        <f t="shared" si="6"/>
        <v>35</v>
      </c>
      <c r="X38" s="22">
        <f t="shared" si="7"/>
        <v>175</v>
      </c>
    </row>
    <row r="39" spans="1:24" ht="15.5" x14ac:dyDescent="0.35">
      <c r="A39" s="14" t="s">
        <v>314</v>
      </c>
      <c r="B39" s="14" t="s">
        <v>315</v>
      </c>
      <c r="C39" s="14" t="s">
        <v>30</v>
      </c>
      <c r="D39" s="14" t="s">
        <v>338</v>
      </c>
      <c r="E39" s="14" t="s">
        <v>96</v>
      </c>
      <c r="F39" s="14" t="s">
        <v>317</v>
      </c>
      <c r="G39" s="14" t="s">
        <v>339</v>
      </c>
      <c r="H39" s="14" t="s">
        <v>340</v>
      </c>
      <c r="I39" s="23" t="s">
        <v>885</v>
      </c>
      <c r="J39" s="14" t="s">
        <v>341</v>
      </c>
      <c r="K39" s="21" t="s">
        <v>25</v>
      </c>
      <c r="L39" s="22">
        <f t="shared" si="0"/>
        <v>0</v>
      </c>
      <c r="M39" s="21" t="s">
        <v>23</v>
      </c>
      <c r="N39" s="22">
        <f t="shared" si="1"/>
        <v>5</v>
      </c>
      <c r="O39" s="21" t="s">
        <v>25</v>
      </c>
      <c r="P39" s="22">
        <f t="shared" si="2"/>
        <v>0</v>
      </c>
      <c r="Q39" s="21" t="s">
        <v>25</v>
      </c>
      <c r="R39" s="22">
        <f t="shared" si="3"/>
        <v>0</v>
      </c>
      <c r="S39" s="21" t="s">
        <v>86</v>
      </c>
      <c r="T39" s="22">
        <f t="shared" si="4"/>
        <v>110</v>
      </c>
      <c r="U39" s="21" t="s">
        <v>25</v>
      </c>
      <c r="V39" s="22">
        <f t="shared" si="5"/>
        <v>0</v>
      </c>
      <c r="W39" s="14">
        <f t="shared" si="6"/>
        <v>23</v>
      </c>
      <c r="X39" s="22">
        <f t="shared" si="7"/>
        <v>115</v>
      </c>
    </row>
    <row r="40" spans="1:24" ht="15.5" x14ac:dyDescent="0.35">
      <c r="A40" s="14" t="s">
        <v>314</v>
      </c>
      <c r="B40" s="14" t="s">
        <v>315</v>
      </c>
      <c r="C40" s="14" t="s">
        <v>30</v>
      </c>
      <c r="D40" s="14" t="s">
        <v>342</v>
      </c>
      <c r="E40" s="14" t="s">
        <v>96</v>
      </c>
      <c r="F40" s="14" t="s">
        <v>343</v>
      </c>
      <c r="G40" s="14" t="s">
        <v>33</v>
      </c>
      <c r="H40" s="19" t="s">
        <v>856</v>
      </c>
      <c r="I40" s="20" t="s">
        <v>343</v>
      </c>
      <c r="J40" s="14" t="s">
        <v>344</v>
      </c>
      <c r="K40" s="21" t="s">
        <v>84</v>
      </c>
      <c r="L40" s="22">
        <f t="shared" si="0"/>
        <v>33</v>
      </c>
      <c r="M40" s="21" t="s">
        <v>25</v>
      </c>
      <c r="N40" s="22">
        <f t="shared" si="1"/>
        <v>0</v>
      </c>
      <c r="O40" s="21" t="s">
        <v>25</v>
      </c>
      <c r="P40" s="22">
        <f t="shared" si="2"/>
        <v>0</v>
      </c>
      <c r="Q40" s="21" t="s">
        <v>25</v>
      </c>
      <c r="R40" s="22">
        <f t="shared" si="3"/>
        <v>0</v>
      </c>
      <c r="S40" s="21" t="s">
        <v>30</v>
      </c>
      <c r="T40" s="22">
        <f t="shared" si="4"/>
        <v>15</v>
      </c>
      <c r="U40" s="21" t="s">
        <v>54</v>
      </c>
      <c r="V40" s="22">
        <f t="shared" si="5"/>
        <v>38.5</v>
      </c>
      <c r="W40" s="14">
        <f t="shared" si="6"/>
        <v>16</v>
      </c>
      <c r="X40" s="22">
        <f t="shared" si="7"/>
        <v>86.5</v>
      </c>
    </row>
    <row r="41" spans="1:24" ht="15.5" x14ac:dyDescent="0.35">
      <c r="A41" s="14" t="s">
        <v>314</v>
      </c>
      <c r="B41" s="14" t="s">
        <v>315</v>
      </c>
      <c r="C41" s="14" t="s">
        <v>30</v>
      </c>
      <c r="D41" s="14" t="s">
        <v>345</v>
      </c>
      <c r="E41" s="14" t="s">
        <v>96</v>
      </c>
      <c r="F41" s="14" t="s">
        <v>346</v>
      </c>
      <c r="G41" s="14" t="s">
        <v>33</v>
      </c>
      <c r="H41" s="19" t="s">
        <v>856</v>
      </c>
      <c r="I41" s="20" t="s">
        <v>346</v>
      </c>
      <c r="J41" s="14" t="s">
        <v>347</v>
      </c>
      <c r="K41" s="21" t="s">
        <v>96</v>
      </c>
      <c r="L41" s="22">
        <f t="shared" si="0"/>
        <v>264</v>
      </c>
      <c r="M41" s="21" t="s">
        <v>83</v>
      </c>
      <c r="N41" s="22">
        <f t="shared" si="1"/>
        <v>130</v>
      </c>
      <c r="O41" s="21" t="s">
        <v>114</v>
      </c>
      <c r="P41" s="22">
        <f t="shared" si="2"/>
        <v>27.5</v>
      </c>
      <c r="Q41" s="21" t="s">
        <v>92</v>
      </c>
      <c r="R41" s="22">
        <f t="shared" si="3"/>
        <v>368.5</v>
      </c>
      <c r="S41" s="21" t="s">
        <v>89</v>
      </c>
      <c r="T41" s="22">
        <f t="shared" si="4"/>
        <v>465</v>
      </c>
      <c r="U41" s="21" t="s">
        <v>25</v>
      </c>
      <c r="V41" s="22">
        <f t="shared" si="5"/>
        <v>0</v>
      </c>
      <c r="W41" s="14">
        <f t="shared" si="6"/>
        <v>289</v>
      </c>
      <c r="X41" s="22">
        <f t="shared" si="7"/>
        <v>1255</v>
      </c>
    </row>
    <row r="42" spans="1:24" ht="15.5" x14ac:dyDescent="0.35">
      <c r="A42" s="14" t="s">
        <v>314</v>
      </c>
      <c r="B42" s="14" t="s">
        <v>315</v>
      </c>
      <c r="C42" s="14" t="s">
        <v>30</v>
      </c>
      <c r="D42" s="14" t="s">
        <v>348</v>
      </c>
      <c r="E42" s="14" t="s">
        <v>96</v>
      </c>
      <c r="F42" s="14" t="s">
        <v>317</v>
      </c>
      <c r="G42" s="14" t="s">
        <v>33</v>
      </c>
      <c r="H42" s="19" t="s">
        <v>856</v>
      </c>
      <c r="I42" s="20" t="s">
        <v>317</v>
      </c>
      <c r="J42" s="14" t="s">
        <v>349</v>
      </c>
      <c r="K42" s="21" t="s">
        <v>63</v>
      </c>
      <c r="L42" s="22">
        <f t="shared" si="0"/>
        <v>2117.5</v>
      </c>
      <c r="M42" s="21" t="s">
        <v>181</v>
      </c>
      <c r="N42" s="22">
        <f t="shared" si="1"/>
        <v>570</v>
      </c>
      <c r="O42" s="21" t="s">
        <v>25</v>
      </c>
      <c r="P42" s="22">
        <f t="shared" si="2"/>
        <v>0</v>
      </c>
      <c r="Q42" s="21" t="s">
        <v>191</v>
      </c>
      <c r="R42" s="22">
        <f t="shared" si="3"/>
        <v>4477</v>
      </c>
      <c r="S42" s="21" t="s">
        <v>111</v>
      </c>
      <c r="T42" s="22">
        <f t="shared" si="4"/>
        <v>8110</v>
      </c>
      <c r="U42" s="21" t="s">
        <v>30</v>
      </c>
      <c r="V42" s="22">
        <f t="shared" si="5"/>
        <v>16.5</v>
      </c>
      <c r="W42" s="14">
        <f t="shared" si="6"/>
        <v>2938</v>
      </c>
      <c r="X42" s="22">
        <f t="shared" si="7"/>
        <v>15291</v>
      </c>
    </row>
    <row r="43" spans="1:24" ht="15.5" x14ac:dyDescent="0.35">
      <c r="A43" s="14" t="s">
        <v>350</v>
      </c>
      <c r="B43" s="14" t="s">
        <v>351</v>
      </c>
      <c r="C43" s="14" t="s">
        <v>84</v>
      </c>
      <c r="D43" s="14" t="s">
        <v>352</v>
      </c>
      <c r="E43" s="14" t="s">
        <v>47</v>
      </c>
      <c r="F43" s="14" t="s">
        <v>353</v>
      </c>
      <c r="G43" s="14" t="s">
        <v>33</v>
      </c>
      <c r="H43" s="19" t="s">
        <v>856</v>
      </c>
      <c r="I43" s="20" t="s">
        <v>353</v>
      </c>
      <c r="J43" s="14" t="s">
        <v>354</v>
      </c>
      <c r="K43" s="21" t="s">
        <v>128</v>
      </c>
      <c r="L43" s="22">
        <f t="shared" si="0"/>
        <v>863.5</v>
      </c>
      <c r="M43" s="21" t="s">
        <v>24</v>
      </c>
      <c r="N43" s="22">
        <f t="shared" si="1"/>
        <v>70</v>
      </c>
      <c r="O43" s="21" t="s">
        <v>25</v>
      </c>
      <c r="P43" s="22">
        <f t="shared" si="2"/>
        <v>0</v>
      </c>
      <c r="Q43" s="21" t="s">
        <v>355</v>
      </c>
      <c r="R43" s="22">
        <f t="shared" si="3"/>
        <v>2172.5</v>
      </c>
      <c r="S43" s="21" t="s">
        <v>356</v>
      </c>
      <c r="T43" s="22">
        <f t="shared" si="4"/>
        <v>2185</v>
      </c>
      <c r="U43" s="21" t="s">
        <v>55</v>
      </c>
      <c r="V43" s="22">
        <f t="shared" si="5"/>
        <v>44</v>
      </c>
      <c r="W43" s="14">
        <f t="shared" si="6"/>
        <v>1011</v>
      </c>
      <c r="X43" s="22">
        <f t="shared" si="7"/>
        <v>5335</v>
      </c>
    </row>
    <row r="44" spans="1:24" ht="15.5" x14ac:dyDescent="0.35">
      <c r="A44" s="14" t="s">
        <v>350</v>
      </c>
      <c r="B44" s="14" t="s">
        <v>351</v>
      </c>
      <c r="C44" s="14" t="s">
        <v>84</v>
      </c>
      <c r="D44" s="14" t="s">
        <v>357</v>
      </c>
      <c r="E44" s="14" t="s">
        <v>47</v>
      </c>
      <c r="F44" s="14" t="s">
        <v>358</v>
      </c>
      <c r="G44" s="14" t="s">
        <v>33</v>
      </c>
      <c r="H44" s="19" t="s">
        <v>856</v>
      </c>
      <c r="I44" s="20" t="s">
        <v>358</v>
      </c>
      <c r="J44" s="14" t="s">
        <v>359</v>
      </c>
      <c r="K44" s="21" t="s">
        <v>56</v>
      </c>
      <c r="L44" s="22">
        <f t="shared" si="0"/>
        <v>82.5</v>
      </c>
      <c r="M44" s="21" t="s">
        <v>23</v>
      </c>
      <c r="N44" s="22">
        <f t="shared" si="1"/>
        <v>5</v>
      </c>
      <c r="O44" s="21" t="s">
        <v>25</v>
      </c>
      <c r="P44" s="22">
        <f t="shared" si="2"/>
        <v>0</v>
      </c>
      <c r="Q44" s="21" t="s">
        <v>96</v>
      </c>
      <c r="R44" s="22">
        <f t="shared" si="3"/>
        <v>264</v>
      </c>
      <c r="S44" s="21" t="s">
        <v>66</v>
      </c>
      <c r="T44" s="22">
        <f t="shared" si="4"/>
        <v>365</v>
      </c>
      <c r="U44" s="21" t="s">
        <v>25</v>
      </c>
      <c r="V44" s="22">
        <f t="shared" si="5"/>
        <v>0</v>
      </c>
      <c r="W44" s="14">
        <f t="shared" si="6"/>
        <v>137</v>
      </c>
      <c r="X44" s="22">
        <f t="shared" si="7"/>
        <v>716.5</v>
      </c>
    </row>
    <row r="45" spans="1:24" ht="15.5" x14ac:dyDescent="0.35">
      <c r="A45" s="14" t="s">
        <v>350</v>
      </c>
      <c r="B45" s="14" t="s">
        <v>351</v>
      </c>
      <c r="C45" s="14" t="s">
        <v>84</v>
      </c>
      <c r="D45" s="14" t="s">
        <v>360</v>
      </c>
      <c r="E45" s="14" t="s">
        <v>47</v>
      </c>
      <c r="F45" s="14" t="s">
        <v>361</v>
      </c>
      <c r="G45" s="14" t="s">
        <v>362</v>
      </c>
      <c r="H45" s="14" t="s">
        <v>363</v>
      </c>
      <c r="I45" s="23" t="s">
        <v>880</v>
      </c>
      <c r="J45" s="14" t="s">
        <v>364</v>
      </c>
      <c r="K45" s="21" t="s">
        <v>25</v>
      </c>
      <c r="L45" s="22">
        <f t="shared" si="0"/>
        <v>0</v>
      </c>
      <c r="M45" s="21" t="s">
        <v>23</v>
      </c>
      <c r="N45" s="22">
        <f t="shared" si="1"/>
        <v>5</v>
      </c>
      <c r="O45" s="21" t="s">
        <v>25</v>
      </c>
      <c r="P45" s="22">
        <f t="shared" si="2"/>
        <v>0</v>
      </c>
      <c r="Q45" s="21" t="s">
        <v>25</v>
      </c>
      <c r="R45" s="22">
        <f t="shared" si="3"/>
        <v>0</v>
      </c>
      <c r="S45" s="21" t="s">
        <v>26</v>
      </c>
      <c r="T45" s="22">
        <f t="shared" si="4"/>
        <v>20</v>
      </c>
      <c r="U45" s="21" t="s">
        <v>25</v>
      </c>
      <c r="V45" s="22">
        <f t="shared" si="5"/>
        <v>0</v>
      </c>
      <c r="W45" s="14">
        <f t="shared" si="6"/>
        <v>5</v>
      </c>
      <c r="X45" s="22">
        <f t="shared" si="7"/>
        <v>25</v>
      </c>
    </row>
    <row r="46" spans="1:24" ht="15.5" x14ac:dyDescent="0.35">
      <c r="A46" s="14" t="s">
        <v>350</v>
      </c>
      <c r="B46" s="14" t="s">
        <v>351</v>
      </c>
      <c r="C46" s="14" t="s">
        <v>84</v>
      </c>
      <c r="D46" s="14" t="s">
        <v>365</v>
      </c>
      <c r="E46" s="14" t="s">
        <v>47</v>
      </c>
      <c r="F46" s="14" t="s">
        <v>366</v>
      </c>
      <c r="G46" s="14" t="s">
        <v>33</v>
      </c>
      <c r="H46" s="19" t="s">
        <v>856</v>
      </c>
      <c r="I46" s="20" t="s">
        <v>366</v>
      </c>
      <c r="J46" s="14" t="s">
        <v>367</v>
      </c>
      <c r="K46" s="21" t="s">
        <v>39</v>
      </c>
      <c r="L46" s="22">
        <f t="shared" si="0"/>
        <v>66</v>
      </c>
      <c r="M46" s="21" t="s">
        <v>27</v>
      </c>
      <c r="N46" s="22">
        <f t="shared" si="1"/>
        <v>25</v>
      </c>
      <c r="O46" s="21" t="s">
        <v>25</v>
      </c>
      <c r="P46" s="22">
        <f t="shared" si="2"/>
        <v>0</v>
      </c>
      <c r="Q46" s="21" t="s">
        <v>72</v>
      </c>
      <c r="R46" s="22">
        <f t="shared" si="3"/>
        <v>242</v>
      </c>
      <c r="S46" s="21" t="s">
        <v>29</v>
      </c>
      <c r="T46" s="22">
        <f t="shared" si="4"/>
        <v>430</v>
      </c>
      <c r="U46" s="21" t="s">
        <v>25</v>
      </c>
      <c r="V46" s="22">
        <f t="shared" si="5"/>
        <v>0</v>
      </c>
      <c r="W46" s="14">
        <f t="shared" si="6"/>
        <v>147</v>
      </c>
      <c r="X46" s="22">
        <f t="shared" si="7"/>
        <v>763</v>
      </c>
    </row>
    <row r="47" spans="1:24" ht="15.5" x14ac:dyDescent="0.35">
      <c r="A47" s="14" t="s">
        <v>350</v>
      </c>
      <c r="B47" s="14" t="s">
        <v>351</v>
      </c>
      <c r="C47" s="14" t="s">
        <v>84</v>
      </c>
      <c r="D47" s="14" t="s">
        <v>368</v>
      </c>
      <c r="E47" s="14" t="s">
        <v>47</v>
      </c>
      <c r="F47" s="14" t="s">
        <v>369</v>
      </c>
      <c r="G47" s="14" t="s">
        <v>33</v>
      </c>
      <c r="H47" s="19" t="s">
        <v>856</v>
      </c>
      <c r="I47" s="20" t="s">
        <v>369</v>
      </c>
      <c r="J47" s="14" t="s">
        <v>370</v>
      </c>
      <c r="K47" s="21" t="s">
        <v>44</v>
      </c>
      <c r="L47" s="22">
        <f t="shared" si="0"/>
        <v>236.5</v>
      </c>
      <c r="M47" s="21" t="s">
        <v>55</v>
      </c>
      <c r="N47" s="22">
        <f t="shared" si="1"/>
        <v>40</v>
      </c>
      <c r="O47" s="21" t="s">
        <v>25</v>
      </c>
      <c r="P47" s="22">
        <f t="shared" si="2"/>
        <v>0</v>
      </c>
      <c r="Q47" s="21" t="s">
        <v>139</v>
      </c>
      <c r="R47" s="22">
        <f t="shared" si="3"/>
        <v>649</v>
      </c>
      <c r="S47" s="21" t="s">
        <v>371</v>
      </c>
      <c r="T47" s="22">
        <f t="shared" si="4"/>
        <v>1120</v>
      </c>
      <c r="U47" s="21" t="s">
        <v>48</v>
      </c>
      <c r="V47" s="22">
        <f t="shared" si="5"/>
        <v>11</v>
      </c>
      <c r="W47" s="14">
        <f t="shared" si="6"/>
        <v>395</v>
      </c>
      <c r="X47" s="22">
        <f t="shared" si="7"/>
        <v>2056.5</v>
      </c>
    </row>
    <row r="48" spans="1:24" ht="15.5" x14ac:dyDescent="0.35">
      <c r="A48" s="14" t="s">
        <v>350</v>
      </c>
      <c r="B48" s="14" t="s">
        <v>351</v>
      </c>
      <c r="C48" s="14" t="s">
        <v>84</v>
      </c>
      <c r="D48" s="14" t="s">
        <v>372</v>
      </c>
      <c r="E48" s="14" t="s">
        <v>47</v>
      </c>
      <c r="F48" s="14" t="s">
        <v>373</v>
      </c>
      <c r="G48" s="14" t="s">
        <v>33</v>
      </c>
      <c r="H48" s="19" t="s">
        <v>856</v>
      </c>
      <c r="I48" s="20" t="s">
        <v>373</v>
      </c>
      <c r="J48" s="14" t="s">
        <v>374</v>
      </c>
      <c r="K48" s="21" t="s">
        <v>105</v>
      </c>
      <c r="L48" s="22">
        <f t="shared" si="0"/>
        <v>775.5</v>
      </c>
      <c r="M48" s="21" t="s">
        <v>113</v>
      </c>
      <c r="N48" s="22">
        <f t="shared" si="1"/>
        <v>165</v>
      </c>
      <c r="O48" s="21" t="s">
        <v>25</v>
      </c>
      <c r="P48" s="22">
        <f t="shared" si="2"/>
        <v>0</v>
      </c>
      <c r="Q48" s="21" t="s">
        <v>175</v>
      </c>
      <c r="R48" s="22">
        <f t="shared" si="3"/>
        <v>1903</v>
      </c>
      <c r="S48" s="21" t="s">
        <v>130</v>
      </c>
      <c r="T48" s="22">
        <f t="shared" si="4"/>
        <v>3420</v>
      </c>
      <c r="U48" s="21" t="s">
        <v>68</v>
      </c>
      <c r="V48" s="22">
        <f t="shared" si="5"/>
        <v>93.5</v>
      </c>
      <c r="W48" s="14">
        <f t="shared" si="6"/>
        <v>1221</v>
      </c>
      <c r="X48" s="22">
        <f t="shared" si="7"/>
        <v>6357</v>
      </c>
    </row>
    <row r="49" spans="1:24" ht="15.5" x14ac:dyDescent="0.35">
      <c r="A49" s="14" t="s">
        <v>350</v>
      </c>
      <c r="B49" s="14" t="s">
        <v>351</v>
      </c>
      <c r="C49" s="14" t="s">
        <v>84</v>
      </c>
      <c r="D49" s="14" t="s">
        <v>375</v>
      </c>
      <c r="E49" s="14" t="s">
        <v>47</v>
      </c>
      <c r="F49" s="14" t="s">
        <v>376</v>
      </c>
      <c r="G49" s="14" t="s">
        <v>33</v>
      </c>
      <c r="H49" s="19" t="s">
        <v>856</v>
      </c>
      <c r="I49" s="20" t="s">
        <v>376</v>
      </c>
      <c r="J49" s="14" t="s">
        <v>377</v>
      </c>
      <c r="K49" s="21" t="s">
        <v>50</v>
      </c>
      <c r="L49" s="22">
        <f t="shared" si="0"/>
        <v>49.5</v>
      </c>
      <c r="M49" s="21" t="s">
        <v>48</v>
      </c>
      <c r="N49" s="22">
        <f t="shared" si="1"/>
        <v>10</v>
      </c>
      <c r="O49" s="21" t="s">
        <v>48</v>
      </c>
      <c r="P49" s="22">
        <f t="shared" si="2"/>
        <v>1</v>
      </c>
      <c r="Q49" s="21" t="s">
        <v>117</v>
      </c>
      <c r="R49" s="22">
        <f t="shared" si="3"/>
        <v>110</v>
      </c>
      <c r="S49" s="21" t="s">
        <v>104</v>
      </c>
      <c r="T49" s="22">
        <f t="shared" si="4"/>
        <v>145</v>
      </c>
      <c r="U49" s="21" t="s">
        <v>25</v>
      </c>
      <c r="V49" s="22">
        <f t="shared" si="5"/>
        <v>0</v>
      </c>
      <c r="W49" s="14">
        <f t="shared" si="6"/>
        <v>62</v>
      </c>
      <c r="X49" s="22">
        <f t="shared" si="7"/>
        <v>315.5</v>
      </c>
    </row>
    <row r="50" spans="1:24" ht="15.5" x14ac:dyDescent="0.35">
      <c r="A50" s="14" t="s">
        <v>350</v>
      </c>
      <c r="B50" s="14" t="s">
        <v>351</v>
      </c>
      <c r="C50" s="14" t="s">
        <v>84</v>
      </c>
      <c r="D50" s="14" t="s">
        <v>378</v>
      </c>
      <c r="E50" s="14" t="s">
        <v>47</v>
      </c>
      <c r="F50" s="14" t="s">
        <v>379</v>
      </c>
      <c r="G50" s="14" t="s">
        <v>33</v>
      </c>
      <c r="H50" s="19" t="s">
        <v>856</v>
      </c>
      <c r="I50" s="20" t="s">
        <v>379</v>
      </c>
      <c r="J50" s="14" t="s">
        <v>380</v>
      </c>
      <c r="K50" s="21" t="s">
        <v>25</v>
      </c>
      <c r="L50" s="22">
        <f t="shared" si="0"/>
        <v>0</v>
      </c>
      <c r="M50" s="21" t="s">
        <v>25</v>
      </c>
      <c r="N50" s="22">
        <f t="shared" si="1"/>
        <v>0</v>
      </c>
      <c r="O50" s="21" t="s">
        <v>25</v>
      </c>
      <c r="P50" s="22">
        <f t="shared" si="2"/>
        <v>0</v>
      </c>
      <c r="Q50" s="21" t="s">
        <v>25</v>
      </c>
      <c r="R50" s="22">
        <f t="shared" si="3"/>
        <v>0</v>
      </c>
      <c r="S50" s="21" t="s">
        <v>30</v>
      </c>
      <c r="T50" s="22">
        <f t="shared" si="4"/>
        <v>15</v>
      </c>
      <c r="U50" s="21" t="s">
        <v>25</v>
      </c>
      <c r="V50" s="22">
        <f t="shared" si="5"/>
        <v>0</v>
      </c>
      <c r="W50" s="14">
        <f t="shared" si="6"/>
        <v>3</v>
      </c>
      <c r="X50" s="22">
        <f t="shared" si="7"/>
        <v>15</v>
      </c>
    </row>
    <row r="51" spans="1:24" ht="15.5" x14ac:dyDescent="0.35">
      <c r="A51" s="14" t="s">
        <v>350</v>
      </c>
      <c r="B51" s="14" t="s">
        <v>351</v>
      </c>
      <c r="C51" s="14" t="s">
        <v>84</v>
      </c>
      <c r="D51" s="14" t="s">
        <v>381</v>
      </c>
      <c r="E51" s="14" t="s">
        <v>47</v>
      </c>
      <c r="F51" s="14" t="s">
        <v>382</v>
      </c>
      <c r="G51" s="14" t="s">
        <v>33</v>
      </c>
      <c r="H51" s="19" t="s">
        <v>856</v>
      </c>
      <c r="I51" s="20" t="s">
        <v>382</v>
      </c>
      <c r="J51" s="14" t="s">
        <v>383</v>
      </c>
      <c r="K51" s="21" t="s">
        <v>26</v>
      </c>
      <c r="L51" s="22">
        <f t="shared" si="0"/>
        <v>22</v>
      </c>
      <c r="M51" s="21" t="s">
        <v>48</v>
      </c>
      <c r="N51" s="22">
        <f t="shared" si="1"/>
        <v>10</v>
      </c>
      <c r="O51" s="21" t="s">
        <v>27</v>
      </c>
      <c r="P51" s="22">
        <f t="shared" si="2"/>
        <v>2.5</v>
      </c>
      <c r="Q51" s="21" t="s">
        <v>54</v>
      </c>
      <c r="R51" s="22">
        <f t="shared" si="3"/>
        <v>38.5</v>
      </c>
      <c r="S51" s="21" t="s">
        <v>55</v>
      </c>
      <c r="T51" s="22">
        <f t="shared" si="4"/>
        <v>40</v>
      </c>
      <c r="U51" s="21" t="s">
        <v>25</v>
      </c>
      <c r="V51" s="22">
        <f t="shared" si="5"/>
        <v>0</v>
      </c>
      <c r="W51" s="14">
        <f t="shared" si="6"/>
        <v>26</v>
      </c>
      <c r="X51" s="22">
        <f t="shared" si="7"/>
        <v>113</v>
      </c>
    </row>
    <row r="52" spans="1:24" ht="15.5" x14ac:dyDescent="0.35">
      <c r="A52" s="14" t="s">
        <v>350</v>
      </c>
      <c r="B52" s="14" t="s">
        <v>351</v>
      </c>
      <c r="C52" s="14" t="s">
        <v>84</v>
      </c>
      <c r="D52" s="14" t="s">
        <v>384</v>
      </c>
      <c r="E52" s="14" t="s">
        <v>47</v>
      </c>
      <c r="F52" s="14" t="s">
        <v>385</v>
      </c>
      <c r="G52" s="14" t="s">
        <v>33</v>
      </c>
      <c r="H52" s="19" t="s">
        <v>856</v>
      </c>
      <c r="I52" s="20" t="s">
        <v>385</v>
      </c>
      <c r="J52" s="14" t="s">
        <v>386</v>
      </c>
      <c r="K52" s="21" t="s">
        <v>25</v>
      </c>
      <c r="L52" s="22">
        <f t="shared" si="0"/>
        <v>0</v>
      </c>
      <c r="M52" s="21" t="s">
        <v>25</v>
      </c>
      <c r="N52" s="22">
        <f t="shared" si="1"/>
        <v>0</v>
      </c>
      <c r="O52" s="21" t="s">
        <v>25</v>
      </c>
      <c r="P52" s="22">
        <f t="shared" si="2"/>
        <v>0</v>
      </c>
      <c r="Q52" s="21" t="s">
        <v>30</v>
      </c>
      <c r="R52" s="22">
        <f t="shared" si="3"/>
        <v>16.5</v>
      </c>
      <c r="S52" s="21" t="s">
        <v>84</v>
      </c>
      <c r="T52" s="22">
        <f t="shared" si="4"/>
        <v>30</v>
      </c>
      <c r="U52" s="21" t="s">
        <v>25</v>
      </c>
      <c r="V52" s="22">
        <f t="shared" si="5"/>
        <v>0</v>
      </c>
      <c r="W52" s="14">
        <f t="shared" si="6"/>
        <v>9</v>
      </c>
      <c r="X52" s="22">
        <f t="shared" si="7"/>
        <v>46.5</v>
      </c>
    </row>
    <row r="53" spans="1:24" ht="15.5" x14ac:dyDescent="0.35">
      <c r="A53" s="14" t="s">
        <v>350</v>
      </c>
      <c r="B53" s="14" t="s">
        <v>351</v>
      </c>
      <c r="C53" s="14" t="s">
        <v>84</v>
      </c>
      <c r="D53" s="14" t="s">
        <v>387</v>
      </c>
      <c r="E53" s="14" t="s">
        <v>47</v>
      </c>
      <c r="F53" s="14" t="s">
        <v>388</v>
      </c>
      <c r="G53" s="14" t="s">
        <v>389</v>
      </c>
      <c r="H53" s="14" t="s">
        <v>390</v>
      </c>
      <c r="I53" s="23" t="s">
        <v>923</v>
      </c>
      <c r="J53" s="14" t="s">
        <v>391</v>
      </c>
      <c r="K53" s="21" t="s">
        <v>23</v>
      </c>
      <c r="L53" s="22">
        <f t="shared" si="0"/>
        <v>5.5</v>
      </c>
      <c r="M53" s="21" t="s">
        <v>25</v>
      </c>
      <c r="N53" s="22">
        <f t="shared" si="1"/>
        <v>0</v>
      </c>
      <c r="O53" s="21" t="s">
        <v>25</v>
      </c>
      <c r="P53" s="22">
        <f t="shared" si="2"/>
        <v>0</v>
      </c>
      <c r="Q53" s="21" t="s">
        <v>48</v>
      </c>
      <c r="R53" s="22">
        <f t="shared" si="3"/>
        <v>11</v>
      </c>
      <c r="S53" s="21" t="s">
        <v>84</v>
      </c>
      <c r="T53" s="22">
        <f t="shared" si="4"/>
        <v>30</v>
      </c>
      <c r="U53" s="21" t="s">
        <v>25</v>
      </c>
      <c r="V53" s="22">
        <f t="shared" si="5"/>
        <v>0</v>
      </c>
      <c r="W53" s="14">
        <f t="shared" si="6"/>
        <v>9</v>
      </c>
      <c r="X53" s="22">
        <f t="shared" si="7"/>
        <v>46.5</v>
      </c>
    </row>
    <row r="54" spans="1:24" ht="15.5" x14ac:dyDescent="0.35">
      <c r="A54" s="14" t="s">
        <v>350</v>
      </c>
      <c r="B54" s="14" t="s">
        <v>351</v>
      </c>
      <c r="C54" s="14" t="s">
        <v>84</v>
      </c>
      <c r="D54" s="14" t="s">
        <v>392</v>
      </c>
      <c r="E54" s="14" t="s">
        <v>47</v>
      </c>
      <c r="F54" s="14" t="s">
        <v>393</v>
      </c>
      <c r="G54" s="14" t="s">
        <v>33</v>
      </c>
      <c r="H54" s="19" t="s">
        <v>856</v>
      </c>
      <c r="I54" s="20" t="s">
        <v>393</v>
      </c>
      <c r="J54" s="14" t="s">
        <v>394</v>
      </c>
      <c r="K54" s="21" t="s">
        <v>26</v>
      </c>
      <c r="L54" s="22">
        <f t="shared" si="0"/>
        <v>22</v>
      </c>
      <c r="M54" s="21" t="s">
        <v>25</v>
      </c>
      <c r="N54" s="22">
        <f t="shared" si="1"/>
        <v>0</v>
      </c>
      <c r="O54" s="21" t="s">
        <v>25</v>
      </c>
      <c r="P54" s="22">
        <f t="shared" si="2"/>
        <v>0</v>
      </c>
      <c r="Q54" s="21" t="s">
        <v>55</v>
      </c>
      <c r="R54" s="22">
        <f t="shared" si="3"/>
        <v>44</v>
      </c>
      <c r="S54" s="21" t="s">
        <v>27</v>
      </c>
      <c r="T54" s="22">
        <f t="shared" si="4"/>
        <v>25</v>
      </c>
      <c r="U54" s="21" t="s">
        <v>25</v>
      </c>
      <c r="V54" s="22">
        <f t="shared" si="5"/>
        <v>0</v>
      </c>
      <c r="W54" s="14">
        <f t="shared" si="6"/>
        <v>17</v>
      </c>
      <c r="X54" s="22">
        <f t="shared" si="7"/>
        <v>91</v>
      </c>
    </row>
    <row r="55" spans="1:24" ht="15.5" x14ac:dyDescent="0.35">
      <c r="A55" s="14" t="s">
        <v>350</v>
      </c>
      <c r="B55" s="14" t="s">
        <v>351</v>
      </c>
      <c r="C55" s="14" t="s">
        <v>84</v>
      </c>
      <c r="D55" s="14" t="s">
        <v>395</v>
      </c>
      <c r="E55" s="14" t="s">
        <v>47</v>
      </c>
      <c r="F55" s="14" t="s">
        <v>396</v>
      </c>
      <c r="G55" s="14" t="s">
        <v>33</v>
      </c>
      <c r="H55" s="19" t="s">
        <v>856</v>
      </c>
      <c r="I55" s="20" t="s">
        <v>396</v>
      </c>
      <c r="J55" s="14" t="s">
        <v>397</v>
      </c>
      <c r="K55" s="21" t="s">
        <v>43</v>
      </c>
      <c r="L55" s="22">
        <f t="shared" ref="L55:L118" si="8">K55*5.5</f>
        <v>99</v>
      </c>
      <c r="M55" s="21" t="s">
        <v>27</v>
      </c>
      <c r="N55" s="22">
        <f t="shared" ref="N55:N118" si="9">M55*5</f>
        <v>25</v>
      </c>
      <c r="O55" s="21" t="s">
        <v>25</v>
      </c>
      <c r="P55" s="22">
        <f t="shared" ref="P55:P118" si="10">O55*0.5</f>
        <v>0</v>
      </c>
      <c r="Q55" s="21" t="s">
        <v>45</v>
      </c>
      <c r="R55" s="22">
        <f t="shared" ref="R55:R118" si="11">Q55*5.5</f>
        <v>231</v>
      </c>
      <c r="S55" s="21" t="s">
        <v>142</v>
      </c>
      <c r="T55" s="22">
        <f t="shared" ref="T55:T118" si="12">S55*5</f>
        <v>325</v>
      </c>
      <c r="U55" s="21" t="s">
        <v>25</v>
      </c>
      <c r="V55" s="22">
        <f t="shared" ref="V55:V118" si="13">U55*5.5</f>
        <v>0</v>
      </c>
      <c r="W55" s="14">
        <f t="shared" ref="W55:W118" si="14">K55+M55+O55+Q55+S55+U55</f>
        <v>130</v>
      </c>
      <c r="X55" s="22">
        <f t="shared" ref="X55:X118" si="15">SUM(L55+N55+P55+R55+T55+V55)</f>
        <v>680</v>
      </c>
    </row>
    <row r="56" spans="1:24" ht="15.5" x14ac:dyDescent="0.35">
      <c r="A56" s="14" t="s">
        <v>350</v>
      </c>
      <c r="B56" s="14" t="s">
        <v>351</v>
      </c>
      <c r="C56" s="14" t="s">
        <v>84</v>
      </c>
      <c r="D56" s="14" t="s">
        <v>398</v>
      </c>
      <c r="E56" s="14" t="s">
        <v>47</v>
      </c>
      <c r="F56" s="14" t="s">
        <v>399</v>
      </c>
      <c r="G56" s="14" t="s">
        <v>400</v>
      </c>
      <c r="H56" s="14" t="s">
        <v>401</v>
      </c>
      <c r="I56" s="23" t="s">
        <v>900</v>
      </c>
      <c r="J56" s="14" t="s">
        <v>402</v>
      </c>
      <c r="K56" s="21" t="s">
        <v>68</v>
      </c>
      <c r="L56" s="22">
        <f t="shared" si="8"/>
        <v>93.5</v>
      </c>
      <c r="M56" s="21" t="s">
        <v>27</v>
      </c>
      <c r="N56" s="22">
        <f t="shared" si="9"/>
        <v>25</v>
      </c>
      <c r="O56" s="21" t="s">
        <v>25</v>
      </c>
      <c r="P56" s="22">
        <f t="shared" si="10"/>
        <v>0</v>
      </c>
      <c r="Q56" s="21" t="s">
        <v>96</v>
      </c>
      <c r="R56" s="22">
        <f t="shared" si="11"/>
        <v>264</v>
      </c>
      <c r="S56" s="21" t="s">
        <v>114</v>
      </c>
      <c r="T56" s="22">
        <f t="shared" si="12"/>
        <v>275</v>
      </c>
      <c r="U56" s="21" t="s">
        <v>25</v>
      </c>
      <c r="V56" s="22">
        <f t="shared" si="13"/>
        <v>0</v>
      </c>
      <c r="W56" s="14">
        <f t="shared" si="14"/>
        <v>125</v>
      </c>
      <c r="X56" s="22">
        <f t="shared" si="15"/>
        <v>657.5</v>
      </c>
    </row>
    <row r="57" spans="1:24" ht="15.5" x14ac:dyDescent="0.35">
      <c r="A57" s="14" t="s">
        <v>350</v>
      </c>
      <c r="B57" s="14" t="s">
        <v>351</v>
      </c>
      <c r="C57" s="14" t="s">
        <v>84</v>
      </c>
      <c r="D57" s="14" t="s">
        <v>403</v>
      </c>
      <c r="E57" s="14" t="s">
        <v>47</v>
      </c>
      <c r="F57" s="14" t="s">
        <v>399</v>
      </c>
      <c r="G57" s="14" t="s">
        <v>404</v>
      </c>
      <c r="H57" s="14" t="s">
        <v>405</v>
      </c>
      <c r="I57" s="23" t="s">
        <v>916</v>
      </c>
      <c r="J57" s="14" t="s">
        <v>406</v>
      </c>
      <c r="K57" s="21" t="s">
        <v>25</v>
      </c>
      <c r="L57" s="22">
        <f t="shared" si="8"/>
        <v>0</v>
      </c>
      <c r="M57" s="21" t="s">
        <v>26</v>
      </c>
      <c r="N57" s="22">
        <f t="shared" si="9"/>
        <v>20</v>
      </c>
      <c r="O57" s="21" t="s">
        <v>25</v>
      </c>
      <c r="P57" s="22">
        <f t="shared" si="10"/>
        <v>0</v>
      </c>
      <c r="Q57" s="21" t="s">
        <v>23</v>
      </c>
      <c r="R57" s="22">
        <f t="shared" si="11"/>
        <v>5.5</v>
      </c>
      <c r="S57" s="21" t="s">
        <v>117</v>
      </c>
      <c r="T57" s="22">
        <f t="shared" si="12"/>
        <v>100</v>
      </c>
      <c r="U57" s="21" t="s">
        <v>25</v>
      </c>
      <c r="V57" s="22">
        <f t="shared" si="13"/>
        <v>0</v>
      </c>
      <c r="W57" s="14">
        <f t="shared" si="14"/>
        <v>25</v>
      </c>
      <c r="X57" s="22">
        <f t="shared" si="15"/>
        <v>125.5</v>
      </c>
    </row>
    <row r="58" spans="1:24" ht="15.5" x14ac:dyDescent="0.35">
      <c r="A58" s="14" t="s">
        <v>350</v>
      </c>
      <c r="B58" s="14" t="s">
        <v>351</v>
      </c>
      <c r="C58" s="14" t="s">
        <v>84</v>
      </c>
      <c r="D58" s="14" t="s">
        <v>407</v>
      </c>
      <c r="E58" s="14" t="s">
        <v>47</v>
      </c>
      <c r="F58" s="14" t="s">
        <v>408</v>
      </c>
      <c r="G58" s="14" t="s">
        <v>33</v>
      </c>
      <c r="H58" s="19" t="s">
        <v>856</v>
      </c>
      <c r="I58" s="20" t="s">
        <v>408</v>
      </c>
      <c r="J58" s="14" t="s">
        <v>409</v>
      </c>
      <c r="K58" s="21" t="s">
        <v>150</v>
      </c>
      <c r="L58" s="22">
        <f t="shared" si="8"/>
        <v>467.5</v>
      </c>
      <c r="M58" s="21" t="s">
        <v>39</v>
      </c>
      <c r="N58" s="22">
        <f t="shared" si="9"/>
        <v>60</v>
      </c>
      <c r="O58" s="21" t="s">
        <v>25</v>
      </c>
      <c r="P58" s="22">
        <f t="shared" si="10"/>
        <v>0</v>
      </c>
      <c r="Q58" s="21" t="s">
        <v>126</v>
      </c>
      <c r="R58" s="22">
        <f t="shared" si="11"/>
        <v>1188</v>
      </c>
      <c r="S58" s="21" t="s">
        <v>127</v>
      </c>
      <c r="T58" s="22">
        <f t="shared" si="12"/>
        <v>920</v>
      </c>
      <c r="U58" s="21" t="s">
        <v>25</v>
      </c>
      <c r="V58" s="22">
        <f t="shared" si="13"/>
        <v>0</v>
      </c>
      <c r="W58" s="14">
        <f t="shared" si="14"/>
        <v>497</v>
      </c>
      <c r="X58" s="22">
        <f t="shared" si="15"/>
        <v>2635.5</v>
      </c>
    </row>
    <row r="59" spans="1:24" ht="15.5" x14ac:dyDescent="0.35">
      <c r="A59" s="14" t="s">
        <v>350</v>
      </c>
      <c r="B59" s="14" t="s">
        <v>351</v>
      </c>
      <c r="C59" s="14" t="s">
        <v>84</v>
      </c>
      <c r="D59" s="14" t="s">
        <v>410</v>
      </c>
      <c r="E59" s="14" t="s">
        <v>47</v>
      </c>
      <c r="F59" s="14" t="s">
        <v>399</v>
      </c>
      <c r="G59" s="14" t="s">
        <v>411</v>
      </c>
      <c r="H59" s="14" t="s">
        <v>412</v>
      </c>
      <c r="I59" s="23" t="s">
        <v>899</v>
      </c>
      <c r="J59" s="14" t="s">
        <v>413</v>
      </c>
      <c r="K59" s="21" t="s">
        <v>56</v>
      </c>
      <c r="L59" s="22">
        <f t="shared" si="8"/>
        <v>82.5</v>
      </c>
      <c r="M59" s="21" t="s">
        <v>30</v>
      </c>
      <c r="N59" s="22">
        <f t="shared" si="9"/>
        <v>15</v>
      </c>
      <c r="O59" s="21" t="s">
        <v>25</v>
      </c>
      <c r="P59" s="22">
        <f t="shared" si="10"/>
        <v>0</v>
      </c>
      <c r="Q59" s="21" t="s">
        <v>136</v>
      </c>
      <c r="R59" s="22">
        <f t="shared" si="11"/>
        <v>187</v>
      </c>
      <c r="S59" s="21" t="s">
        <v>113</v>
      </c>
      <c r="T59" s="22">
        <f t="shared" si="12"/>
        <v>165</v>
      </c>
      <c r="U59" s="21" t="s">
        <v>25</v>
      </c>
      <c r="V59" s="22">
        <f t="shared" si="13"/>
        <v>0</v>
      </c>
      <c r="W59" s="14">
        <f t="shared" si="14"/>
        <v>85</v>
      </c>
      <c r="X59" s="22">
        <f t="shared" si="15"/>
        <v>449.5</v>
      </c>
    </row>
    <row r="60" spans="1:24" ht="15.5" x14ac:dyDescent="0.35">
      <c r="A60" s="14" t="s">
        <v>350</v>
      </c>
      <c r="B60" s="14" t="s">
        <v>351</v>
      </c>
      <c r="C60" s="14" t="s">
        <v>84</v>
      </c>
      <c r="D60" s="14" t="s">
        <v>414</v>
      </c>
      <c r="E60" s="14" t="s">
        <v>47</v>
      </c>
      <c r="F60" s="14" t="s">
        <v>379</v>
      </c>
      <c r="G60" s="14" t="s">
        <v>415</v>
      </c>
      <c r="H60" s="14" t="s">
        <v>416</v>
      </c>
      <c r="I60" s="23" t="s">
        <v>917</v>
      </c>
      <c r="J60" s="14" t="s">
        <v>417</v>
      </c>
      <c r="K60" s="21" t="s">
        <v>30</v>
      </c>
      <c r="L60" s="22">
        <f t="shared" si="8"/>
        <v>16.5</v>
      </c>
      <c r="M60" s="21" t="s">
        <v>25</v>
      </c>
      <c r="N60" s="22">
        <f t="shared" si="9"/>
        <v>0</v>
      </c>
      <c r="O60" s="21" t="s">
        <v>25</v>
      </c>
      <c r="P60" s="22">
        <f t="shared" si="10"/>
        <v>0</v>
      </c>
      <c r="Q60" s="21" t="s">
        <v>30</v>
      </c>
      <c r="R60" s="22">
        <f t="shared" si="11"/>
        <v>16.5</v>
      </c>
      <c r="S60" s="21" t="s">
        <v>68</v>
      </c>
      <c r="T60" s="22">
        <f t="shared" si="12"/>
        <v>85</v>
      </c>
      <c r="U60" s="21" t="s">
        <v>25</v>
      </c>
      <c r="V60" s="22">
        <f t="shared" si="13"/>
        <v>0</v>
      </c>
      <c r="W60" s="14">
        <f t="shared" si="14"/>
        <v>23</v>
      </c>
      <c r="X60" s="22">
        <f t="shared" si="15"/>
        <v>118</v>
      </c>
    </row>
    <row r="61" spans="1:24" ht="15.5" x14ac:dyDescent="0.35">
      <c r="A61" s="14" t="s">
        <v>350</v>
      </c>
      <c r="B61" s="14" t="s">
        <v>351</v>
      </c>
      <c r="C61" s="14" t="s">
        <v>84</v>
      </c>
      <c r="D61" s="14" t="s">
        <v>418</v>
      </c>
      <c r="E61" s="14" t="s">
        <v>47</v>
      </c>
      <c r="F61" s="14" t="s">
        <v>419</v>
      </c>
      <c r="G61" s="14" t="s">
        <v>33</v>
      </c>
      <c r="H61" s="19" t="s">
        <v>856</v>
      </c>
      <c r="I61" s="20" t="s">
        <v>419</v>
      </c>
      <c r="J61" s="14" t="s">
        <v>420</v>
      </c>
      <c r="K61" s="21" t="s">
        <v>62</v>
      </c>
      <c r="L61" s="22">
        <f t="shared" si="8"/>
        <v>423.5</v>
      </c>
      <c r="M61" s="21" t="s">
        <v>55</v>
      </c>
      <c r="N61" s="22">
        <f t="shared" si="9"/>
        <v>40</v>
      </c>
      <c r="O61" s="21" t="s">
        <v>25</v>
      </c>
      <c r="P61" s="22">
        <f t="shared" si="10"/>
        <v>0</v>
      </c>
      <c r="Q61" s="21" t="s">
        <v>116</v>
      </c>
      <c r="R61" s="22">
        <f t="shared" si="11"/>
        <v>951.5</v>
      </c>
      <c r="S61" s="21" t="s">
        <v>101</v>
      </c>
      <c r="T61" s="22">
        <f t="shared" si="12"/>
        <v>775</v>
      </c>
      <c r="U61" s="21" t="s">
        <v>48</v>
      </c>
      <c r="V61" s="22">
        <f t="shared" si="13"/>
        <v>11</v>
      </c>
      <c r="W61" s="14">
        <f t="shared" si="14"/>
        <v>415</v>
      </c>
      <c r="X61" s="22">
        <f t="shared" si="15"/>
        <v>2201</v>
      </c>
    </row>
    <row r="62" spans="1:24" ht="15.5" x14ac:dyDescent="0.35">
      <c r="A62" s="14" t="s">
        <v>350</v>
      </c>
      <c r="B62" s="14" t="s">
        <v>351</v>
      </c>
      <c r="C62" s="14" t="s">
        <v>84</v>
      </c>
      <c r="D62" s="14" t="s">
        <v>421</v>
      </c>
      <c r="E62" s="14" t="s">
        <v>47</v>
      </c>
      <c r="F62" s="14" t="s">
        <v>422</v>
      </c>
      <c r="G62" s="14" t="s">
        <v>33</v>
      </c>
      <c r="H62" s="19" t="s">
        <v>856</v>
      </c>
      <c r="I62" s="20" t="s">
        <v>422</v>
      </c>
      <c r="J62" s="14" t="s">
        <v>423</v>
      </c>
      <c r="K62" s="21" t="s">
        <v>25</v>
      </c>
      <c r="L62" s="22">
        <f t="shared" si="8"/>
        <v>0</v>
      </c>
      <c r="M62" s="21" t="s">
        <v>92</v>
      </c>
      <c r="N62" s="22">
        <f t="shared" si="9"/>
        <v>335</v>
      </c>
      <c r="O62" s="21" t="s">
        <v>25</v>
      </c>
      <c r="P62" s="22">
        <f t="shared" si="10"/>
        <v>0</v>
      </c>
      <c r="Q62" s="21" t="s">
        <v>23</v>
      </c>
      <c r="R62" s="22">
        <f t="shared" si="11"/>
        <v>5.5</v>
      </c>
      <c r="S62" s="21" t="s">
        <v>144</v>
      </c>
      <c r="T62" s="22">
        <f t="shared" si="12"/>
        <v>1690</v>
      </c>
      <c r="U62" s="21" t="s">
        <v>25</v>
      </c>
      <c r="V62" s="22">
        <f t="shared" si="13"/>
        <v>0</v>
      </c>
      <c r="W62" s="14">
        <f t="shared" si="14"/>
        <v>406</v>
      </c>
      <c r="X62" s="22">
        <f t="shared" si="15"/>
        <v>2030.5</v>
      </c>
    </row>
    <row r="63" spans="1:24" ht="15.5" x14ac:dyDescent="0.35">
      <c r="A63" s="14" t="s">
        <v>350</v>
      </c>
      <c r="B63" s="14" t="s">
        <v>351</v>
      </c>
      <c r="C63" s="14" t="s">
        <v>84</v>
      </c>
      <c r="D63" s="14" t="s">
        <v>424</v>
      </c>
      <c r="E63" s="14" t="s">
        <v>47</v>
      </c>
      <c r="F63" s="14" t="s">
        <v>399</v>
      </c>
      <c r="G63" s="14" t="s">
        <v>425</v>
      </c>
      <c r="H63" s="14" t="s">
        <v>426</v>
      </c>
      <c r="I63" s="23" t="s">
        <v>926</v>
      </c>
      <c r="J63" s="14" t="s">
        <v>427</v>
      </c>
      <c r="K63" s="21" t="s">
        <v>25</v>
      </c>
      <c r="L63" s="22">
        <f t="shared" si="8"/>
        <v>0</v>
      </c>
      <c r="M63" s="21" t="s">
        <v>23</v>
      </c>
      <c r="N63" s="22">
        <f t="shared" si="9"/>
        <v>5</v>
      </c>
      <c r="O63" s="21" t="s">
        <v>25</v>
      </c>
      <c r="P63" s="22">
        <f t="shared" si="10"/>
        <v>0</v>
      </c>
      <c r="Q63" s="21" t="s">
        <v>25</v>
      </c>
      <c r="R63" s="22">
        <f t="shared" si="11"/>
        <v>0</v>
      </c>
      <c r="S63" s="21" t="s">
        <v>79</v>
      </c>
      <c r="T63" s="22">
        <f t="shared" si="12"/>
        <v>185</v>
      </c>
      <c r="U63" s="21" t="s">
        <v>25</v>
      </c>
      <c r="V63" s="22">
        <f t="shared" si="13"/>
        <v>0</v>
      </c>
      <c r="W63" s="14">
        <f t="shared" si="14"/>
        <v>38</v>
      </c>
      <c r="X63" s="22">
        <f t="shared" si="15"/>
        <v>190</v>
      </c>
    </row>
    <row r="64" spans="1:24" ht="15.5" x14ac:dyDescent="0.35">
      <c r="A64" s="14" t="s">
        <v>350</v>
      </c>
      <c r="B64" s="14" t="s">
        <v>351</v>
      </c>
      <c r="C64" s="14" t="s">
        <v>84</v>
      </c>
      <c r="D64" s="14" t="s">
        <v>428</v>
      </c>
      <c r="E64" s="14" t="s">
        <v>47</v>
      </c>
      <c r="F64" s="14" t="s">
        <v>399</v>
      </c>
      <c r="G64" s="14" t="s">
        <v>33</v>
      </c>
      <c r="H64" s="19" t="s">
        <v>856</v>
      </c>
      <c r="I64" s="20" t="s">
        <v>399</v>
      </c>
      <c r="J64" s="14" t="s">
        <v>429</v>
      </c>
      <c r="K64" s="21" t="s">
        <v>84</v>
      </c>
      <c r="L64" s="22">
        <f t="shared" si="8"/>
        <v>33</v>
      </c>
      <c r="M64" s="21" t="s">
        <v>23</v>
      </c>
      <c r="N64" s="22">
        <f t="shared" si="9"/>
        <v>5</v>
      </c>
      <c r="O64" s="21" t="s">
        <v>27</v>
      </c>
      <c r="P64" s="22">
        <f t="shared" si="10"/>
        <v>2.5</v>
      </c>
      <c r="Q64" s="21" t="s">
        <v>107</v>
      </c>
      <c r="R64" s="22">
        <f t="shared" si="11"/>
        <v>132</v>
      </c>
      <c r="S64" s="21" t="s">
        <v>110</v>
      </c>
      <c r="T64" s="22">
        <f t="shared" si="12"/>
        <v>150</v>
      </c>
      <c r="U64" s="21" t="s">
        <v>25</v>
      </c>
      <c r="V64" s="22">
        <f t="shared" si="13"/>
        <v>0</v>
      </c>
      <c r="W64" s="14">
        <f t="shared" si="14"/>
        <v>66</v>
      </c>
      <c r="X64" s="22">
        <f t="shared" si="15"/>
        <v>322.5</v>
      </c>
    </row>
    <row r="65" spans="1:24" ht="15.5" x14ac:dyDescent="0.35">
      <c r="A65" s="14" t="s">
        <v>350</v>
      </c>
      <c r="B65" s="14" t="s">
        <v>351</v>
      </c>
      <c r="C65" s="14" t="s">
        <v>84</v>
      </c>
      <c r="D65" s="14" t="s">
        <v>430</v>
      </c>
      <c r="E65" s="14" t="s">
        <v>47</v>
      </c>
      <c r="F65" s="14" t="s">
        <v>431</v>
      </c>
      <c r="G65" s="14" t="s">
        <v>432</v>
      </c>
      <c r="H65" s="14" t="s">
        <v>156</v>
      </c>
      <c r="I65" s="23" t="s">
        <v>882</v>
      </c>
      <c r="J65" s="14" t="s">
        <v>433</v>
      </c>
      <c r="K65" s="21" t="s">
        <v>23</v>
      </c>
      <c r="L65" s="22">
        <f t="shared" si="8"/>
        <v>5.5</v>
      </c>
      <c r="M65" s="21" t="s">
        <v>25</v>
      </c>
      <c r="N65" s="22">
        <f t="shared" si="9"/>
        <v>0</v>
      </c>
      <c r="O65" s="21" t="s">
        <v>25</v>
      </c>
      <c r="P65" s="22">
        <f t="shared" si="10"/>
        <v>0</v>
      </c>
      <c r="Q65" s="21" t="s">
        <v>23</v>
      </c>
      <c r="R65" s="22">
        <f t="shared" si="11"/>
        <v>5.5</v>
      </c>
      <c r="S65" s="21" t="s">
        <v>46</v>
      </c>
      <c r="T65" s="22">
        <f t="shared" si="12"/>
        <v>125</v>
      </c>
      <c r="U65" s="21" t="s">
        <v>25</v>
      </c>
      <c r="V65" s="22">
        <f t="shared" si="13"/>
        <v>0</v>
      </c>
      <c r="W65" s="14">
        <f t="shared" si="14"/>
        <v>27</v>
      </c>
      <c r="X65" s="22">
        <f t="shared" si="15"/>
        <v>136</v>
      </c>
    </row>
    <row r="66" spans="1:24" ht="15.5" x14ac:dyDescent="0.35">
      <c r="A66" s="14" t="s">
        <v>350</v>
      </c>
      <c r="B66" s="14" t="s">
        <v>351</v>
      </c>
      <c r="C66" s="14" t="s">
        <v>84</v>
      </c>
      <c r="D66" s="14" t="s">
        <v>434</v>
      </c>
      <c r="E66" s="14" t="s">
        <v>47</v>
      </c>
      <c r="F66" s="14" t="s">
        <v>388</v>
      </c>
      <c r="G66" s="14" t="s">
        <v>33</v>
      </c>
      <c r="H66" s="19" t="s">
        <v>856</v>
      </c>
      <c r="I66" s="20" t="s">
        <v>388</v>
      </c>
      <c r="J66" s="14" t="s">
        <v>435</v>
      </c>
      <c r="K66" s="21" t="s">
        <v>187</v>
      </c>
      <c r="L66" s="22">
        <f t="shared" si="8"/>
        <v>1815</v>
      </c>
      <c r="M66" s="21" t="s">
        <v>152</v>
      </c>
      <c r="N66" s="22">
        <f t="shared" si="9"/>
        <v>380</v>
      </c>
      <c r="O66" s="21" t="s">
        <v>25</v>
      </c>
      <c r="P66" s="22">
        <f t="shared" si="10"/>
        <v>0</v>
      </c>
      <c r="Q66" s="21" t="s">
        <v>436</v>
      </c>
      <c r="R66" s="22">
        <f t="shared" si="11"/>
        <v>4422</v>
      </c>
      <c r="S66" s="21" t="s">
        <v>437</v>
      </c>
      <c r="T66" s="22">
        <f t="shared" si="12"/>
        <v>4640</v>
      </c>
      <c r="U66" s="21" t="s">
        <v>104</v>
      </c>
      <c r="V66" s="22">
        <f t="shared" si="13"/>
        <v>159.5</v>
      </c>
      <c r="W66" s="14">
        <f t="shared" si="14"/>
        <v>2167</v>
      </c>
      <c r="X66" s="22">
        <f t="shared" si="15"/>
        <v>11416.5</v>
      </c>
    </row>
    <row r="67" spans="1:24" ht="15.5" x14ac:dyDescent="0.35">
      <c r="A67" s="14" t="s">
        <v>350</v>
      </c>
      <c r="B67" s="14" t="s">
        <v>351</v>
      </c>
      <c r="C67" s="14" t="s">
        <v>84</v>
      </c>
      <c r="D67" s="14" t="s">
        <v>438</v>
      </c>
      <c r="E67" s="14" t="s">
        <v>47</v>
      </c>
      <c r="F67" s="14" t="s">
        <v>439</v>
      </c>
      <c r="G67" s="14" t="s">
        <v>33</v>
      </c>
      <c r="H67" s="19" t="s">
        <v>856</v>
      </c>
      <c r="I67" s="20" t="s">
        <v>439</v>
      </c>
      <c r="J67" s="14" t="s">
        <v>440</v>
      </c>
      <c r="K67" s="21" t="s">
        <v>25</v>
      </c>
      <c r="L67" s="22">
        <f t="shared" si="8"/>
        <v>0</v>
      </c>
      <c r="M67" s="21" t="s">
        <v>168</v>
      </c>
      <c r="N67" s="22">
        <f t="shared" si="9"/>
        <v>630</v>
      </c>
      <c r="O67" s="21" t="s">
        <v>25</v>
      </c>
      <c r="P67" s="22">
        <f t="shared" si="10"/>
        <v>0</v>
      </c>
      <c r="Q67" s="21" t="s">
        <v>27</v>
      </c>
      <c r="R67" s="22">
        <f t="shared" si="11"/>
        <v>27.5</v>
      </c>
      <c r="S67" s="21" t="s">
        <v>441</v>
      </c>
      <c r="T67" s="22">
        <f t="shared" si="12"/>
        <v>5505</v>
      </c>
      <c r="U67" s="21" t="s">
        <v>117</v>
      </c>
      <c r="V67" s="22">
        <f t="shared" si="13"/>
        <v>110</v>
      </c>
      <c r="W67" s="14">
        <f t="shared" si="14"/>
        <v>1252</v>
      </c>
      <c r="X67" s="22">
        <f t="shared" si="15"/>
        <v>6272.5</v>
      </c>
    </row>
    <row r="68" spans="1:24" ht="15.5" x14ac:dyDescent="0.35">
      <c r="A68" s="14" t="s">
        <v>350</v>
      </c>
      <c r="B68" s="14" t="s">
        <v>351</v>
      </c>
      <c r="C68" s="14" t="s">
        <v>84</v>
      </c>
      <c r="D68" s="14" t="s">
        <v>442</v>
      </c>
      <c r="E68" s="14" t="s">
        <v>47</v>
      </c>
      <c r="F68" s="14" t="s">
        <v>443</v>
      </c>
      <c r="G68" s="14" t="s">
        <v>33</v>
      </c>
      <c r="H68" s="19" t="s">
        <v>856</v>
      </c>
      <c r="I68" s="20" t="s">
        <v>443</v>
      </c>
      <c r="J68" s="14" t="s">
        <v>444</v>
      </c>
      <c r="K68" s="21" t="s">
        <v>36</v>
      </c>
      <c r="L68" s="22">
        <f t="shared" si="8"/>
        <v>610.5</v>
      </c>
      <c r="M68" s="21" t="s">
        <v>107</v>
      </c>
      <c r="N68" s="22">
        <f t="shared" si="9"/>
        <v>120</v>
      </c>
      <c r="O68" s="21" t="s">
        <v>181</v>
      </c>
      <c r="P68" s="22">
        <f t="shared" si="10"/>
        <v>57</v>
      </c>
      <c r="Q68" s="21" t="s">
        <v>192</v>
      </c>
      <c r="R68" s="22">
        <f t="shared" si="11"/>
        <v>1710.5</v>
      </c>
      <c r="S68" s="21" t="s">
        <v>445</v>
      </c>
      <c r="T68" s="22">
        <f t="shared" si="12"/>
        <v>2850</v>
      </c>
      <c r="U68" s="21" t="s">
        <v>94</v>
      </c>
      <c r="V68" s="22">
        <f t="shared" si="13"/>
        <v>71.5</v>
      </c>
      <c r="W68" s="14">
        <f t="shared" si="14"/>
        <v>1143</v>
      </c>
      <c r="X68" s="22">
        <f t="shared" si="15"/>
        <v>5419.5</v>
      </c>
    </row>
    <row r="69" spans="1:24" ht="15.5" x14ac:dyDescent="0.35">
      <c r="A69" s="14" t="s">
        <v>350</v>
      </c>
      <c r="B69" s="14" t="s">
        <v>351</v>
      </c>
      <c r="C69" s="14" t="s">
        <v>84</v>
      </c>
      <c r="D69" s="14" t="s">
        <v>446</v>
      </c>
      <c r="E69" s="14" t="s">
        <v>47</v>
      </c>
      <c r="F69" s="14" t="s">
        <v>447</v>
      </c>
      <c r="G69" s="14" t="s">
        <v>33</v>
      </c>
      <c r="H69" s="19" t="s">
        <v>856</v>
      </c>
      <c r="I69" s="20" t="s">
        <v>447</v>
      </c>
      <c r="J69" s="14" t="s">
        <v>448</v>
      </c>
      <c r="K69" s="21" t="s">
        <v>30</v>
      </c>
      <c r="L69" s="22">
        <f t="shared" si="8"/>
        <v>16.5</v>
      </c>
      <c r="M69" s="21" t="s">
        <v>23</v>
      </c>
      <c r="N69" s="22">
        <f t="shared" si="9"/>
        <v>5</v>
      </c>
      <c r="O69" s="21" t="s">
        <v>25</v>
      </c>
      <c r="P69" s="22">
        <f t="shared" si="10"/>
        <v>0</v>
      </c>
      <c r="Q69" s="21" t="s">
        <v>50</v>
      </c>
      <c r="R69" s="22">
        <f t="shared" si="11"/>
        <v>49.5</v>
      </c>
      <c r="S69" s="21" t="s">
        <v>50</v>
      </c>
      <c r="T69" s="22">
        <f t="shared" si="12"/>
        <v>45</v>
      </c>
      <c r="U69" s="21" t="s">
        <v>25</v>
      </c>
      <c r="V69" s="22">
        <f t="shared" si="13"/>
        <v>0</v>
      </c>
      <c r="W69" s="14">
        <f t="shared" si="14"/>
        <v>22</v>
      </c>
      <c r="X69" s="22">
        <f t="shared" si="15"/>
        <v>116</v>
      </c>
    </row>
    <row r="70" spans="1:24" ht="15.5" x14ac:dyDescent="0.35">
      <c r="A70" s="14" t="s">
        <v>350</v>
      </c>
      <c r="B70" s="14" t="s">
        <v>351</v>
      </c>
      <c r="C70" s="14" t="s">
        <v>84</v>
      </c>
      <c r="D70" s="14" t="s">
        <v>449</v>
      </c>
      <c r="E70" s="14" t="s">
        <v>47</v>
      </c>
      <c r="F70" s="14" t="s">
        <v>450</v>
      </c>
      <c r="G70" s="14" t="s">
        <v>33</v>
      </c>
      <c r="H70" s="19" t="s">
        <v>856</v>
      </c>
      <c r="I70" s="20" t="s">
        <v>450</v>
      </c>
      <c r="J70" s="14" t="s">
        <v>451</v>
      </c>
      <c r="K70" s="21" t="s">
        <v>73</v>
      </c>
      <c r="L70" s="22">
        <f t="shared" si="8"/>
        <v>495</v>
      </c>
      <c r="M70" s="21" t="s">
        <v>71</v>
      </c>
      <c r="N70" s="22">
        <f t="shared" si="9"/>
        <v>115</v>
      </c>
      <c r="O70" s="21" t="s">
        <v>89</v>
      </c>
      <c r="P70" s="22">
        <f t="shared" si="10"/>
        <v>46.5</v>
      </c>
      <c r="Q70" s="21" t="s">
        <v>199</v>
      </c>
      <c r="R70" s="22">
        <f t="shared" si="11"/>
        <v>1248.5</v>
      </c>
      <c r="S70" s="21" t="s">
        <v>452</v>
      </c>
      <c r="T70" s="22">
        <f t="shared" si="12"/>
        <v>2640</v>
      </c>
      <c r="U70" s="21" t="s">
        <v>25</v>
      </c>
      <c r="V70" s="22">
        <f t="shared" si="13"/>
        <v>0</v>
      </c>
      <c r="W70" s="14">
        <f t="shared" si="14"/>
        <v>961</v>
      </c>
      <c r="X70" s="22">
        <f t="shared" si="15"/>
        <v>4545</v>
      </c>
    </row>
    <row r="71" spans="1:24" ht="15.5" x14ac:dyDescent="0.35">
      <c r="A71" s="14" t="s">
        <v>453</v>
      </c>
      <c r="B71" s="14" t="s">
        <v>454</v>
      </c>
      <c r="C71" s="14" t="s">
        <v>65</v>
      </c>
      <c r="D71" s="14" t="s">
        <v>455</v>
      </c>
      <c r="E71" s="14" t="s">
        <v>70</v>
      </c>
      <c r="F71" s="14" t="s">
        <v>456</v>
      </c>
      <c r="G71" s="14" t="s">
        <v>457</v>
      </c>
      <c r="H71" s="14" t="s">
        <v>458</v>
      </c>
      <c r="I71" s="23" t="s">
        <v>908</v>
      </c>
      <c r="J71" s="14" t="s">
        <v>459</v>
      </c>
      <c r="K71" s="21" t="s">
        <v>113</v>
      </c>
      <c r="L71" s="22">
        <f t="shared" si="8"/>
        <v>181.5</v>
      </c>
      <c r="M71" s="21" t="s">
        <v>23</v>
      </c>
      <c r="N71" s="22">
        <f t="shared" si="9"/>
        <v>5</v>
      </c>
      <c r="O71" s="21" t="s">
        <v>25</v>
      </c>
      <c r="P71" s="22">
        <f t="shared" si="10"/>
        <v>0</v>
      </c>
      <c r="Q71" s="21" t="s">
        <v>92</v>
      </c>
      <c r="R71" s="22">
        <f t="shared" si="11"/>
        <v>368.5</v>
      </c>
      <c r="S71" s="21" t="s">
        <v>143</v>
      </c>
      <c r="T71" s="22">
        <f t="shared" si="12"/>
        <v>310</v>
      </c>
      <c r="U71" s="21" t="s">
        <v>23</v>
      </c>
      <c r="V71" s="22">
        <f t="shared" si="13"/>
        <v>5.5</v>
      </c>
      <c r="W71" s="14">
        <f t="shared" si="14"/>
        <v>164</v>
      </c>
      <c r="X71" s="22">
        <f t="shared" si="15"/>
        <v>870.5</v>
      </c>
    </row>
    <row r="72" spans="1:24" ht="15.5" x14ac:dyDescent="0.35">
      <c r="A72" s="14" t="s">
        <v>453</v>
      </c>
      <c r="B72" s="14" t="s">
        <v>454</v>
      </c>
      <c r="C72" s="14" t="s">
        <v>65</v>
      </c>
      <c r="D72" s="14" t="s">
        <v>460</v>
      </c>
      <c r="E72" s="14" t="s">
        <v>70</v>
      </c>
      <c r="F72" s="14" t="s">
        <v>461</v>
      </c>
      <c r="G72" s="14" t="s">
        <v>462</v>
      </c>
      <c r="H72" s="14" t="s">
        <v>463</v>
      </c>
      <c r="I72" s="23" t="s">
        <v>884</v>
      </c>
      <c r="J72" s="14" t="s">
        <v>464</v>
      </c>
      <c r="K72" s="21" t="s">
        <v>93</v>
      </c>
      <c r="L72" s="22">
        <f t="shared" si="8"/>
        <v>209</v>
      </c>
      <c r="M72" s="21" t="s">
        <v>25</v>
      </c>
      <c r="N72" s="22">
        <f t="shared" si="9"/>
        <v>0</v>
      </c>
      <c r="O72" s="21" t="s">
        <v>25</v>
      </c>
      <c r="P72" s="22">
        <f t="shared" si="10"/>
        <v>0</v>
      </c>
      <c r="Q72" s="21" t="s">
        <v>162</v>
      </c>
      <c r="R72" s="22">
        <f t="shared" si="11"/>
        <v>566.5</v>
      </c>
      <c r="S72" s="21" t="s">
        <v>118</v>
      </c>
      <c r="T72" s="22">
        <f t="shared" si="12"/>
        <v>315</v>
      </c>
      <c r="U72" s="21" t="s">
        <v>25</v>
      </c>
      <c r="V72" s="22">
        <f t="shared" si="13"/>
        <v>0</v>
      </c>
      <c r="W72" s="14">
        <f t="shared" si="14"/>
        <v>204</v>
      </c>
      <c r="X72" s="22">
        <f t="shared" si="15"/>
        <v>1090.5</v>
      </c>
    </row>
    <row r="73" spans="1:24" ht="15.5" x14ac:dyDescent="0.35">
      <c r="A73" s="14" t="s">
        <v>453</v>
      </c>
      <c r="B73" s="14" t="s">
        <v>454</v>
      </c>
      <c r="C73" s="14" t="s">
        <v>65</v>
      </c>
      <c r="D73" s="14" t="s">
        <v>465</v>
      </c>
      <c r="E73" s="14" t="s">
        <v>70</v>
      </c>
      <c r="F73" s="14" t="s">
        <v>466</v>
      </c>
      <c r="G73" s="14" t="s">
        <v>467</v>
      </c>
      <c r="H73" s="14" t="s">
        <v>468</v>
      </c>
      <c r="I73" s="23" t="s">
        <v>904</v>
      </c>
      <c r="J73" s="14" t="s">
        <v>469</v>
      </c>
      <c r="K73" s="21" t="s">
        <v>25</v>
      </c>
      <c r="L73" s="22">
        <f t="shared" si="8"/>
        <v>0</v>
      </c>
      <c r="M73" s="21" t="s">
        <v>84</v>
      </c>
      <c r="N73" s="22">
        <f t="shared" si="9"/>
        <v>30</v>
      </c>
      <c r="O73" s="21" t="s">
        <v>25</v>
      </c>
      <c r="P73" s="22">
        <f t="shared" si="10"/>
        <v>0</v>
      </c>
      <c r="Q73" s="21" t="s">
        <v>25</v>
      </c>
      <c r="R73" s="22">
        <f t="shared" si="11"/>
        <v>0</v>
      </c>
      <c r="S73" s="21" t="s">
        <v>181</v>
      </c>
      <c r="T73" s="22">
        <f t="shared" si="12"/>
        <v>570</v>
      </c>
      <c r="U73" s="21" t="s">
        <v>23</v>
      </c>
      <c r="V73" s="22">
        <f t="shared" si="13"/>
        <v>5.5</v>
      </c>
      <c r="W73" s="14">
        <f t="shared" si="14"/>
        <v>121</v>
      </c>
      <c r="X73" s="22">
        <f t="shared" si="15"/>
        <v>605.5</v>
      </c>
    </row>
    <row r="74" spans="1:24" ht="15.5" x14ac:dyDescent="0.35">
      <c r="A74" s="14" t="s">
        <v>453</v>
      </c>
      <c r="B74" s="14" t="s">
        <v>454</v>
      </c>
      <c r="C74" s="14" t="s">
        <v>65</v>
      </c>
      <c r="D74" s="14" t="s">
        <v>470</v>
      </c>
      <c r="E74" s="14" t="s">
        <v>70</v>
      </c>
      <c r="F74" s="14" t="s">
        <v>456</v>
      </c>
      <c r="G74" s="14" t="s">
        <v>33</v>
      </c>
      <c r="H74" s="19" t="s">
        <v>856</v>
      </c>
      <c r="I74" s="20" t="s">
        <v>456</v>
      </c>
      <c r="J74" s="14" t="s">
        <v>471</v>
      </c>
      <c r="K74" s="21" t="s">
        <v>184</v>
      </c>
      <c r="L74" s="22">
        <f t="shared" si="8"/>
        <v>2838</v>
      </c>
      <c r="M74" s="21" t="s">
        <v>36</v>
      </c>
      <c r="N74" s="22">
        <f t="shared" si="9"/>
        <v>555</v>
      </c>
      <c r="O74" s="21" t="s">
        <v>25</v>
      </c>
      <c r="P74" s="22">
        <f t="shared" si="10"/>
        <v>0</v>
      </c>
      <c r="Q74" s="21" t="s">
        <v>172</v>
      </c>
      <c r="R74" s="22">
        <f t="shared" si="11"/>
        <v>7766</v>
      </c>
      <c r="S74" s="21" t="s">
        <v>472</v>
      </c>
      <c r="T74" s="22">
        <f t="shared" si="12"/>
        <v>13750</v>
      </c>
      <c r="U74" s="21" t="s">
        <v>91</v>
      </c>
      <c r="V74" s="22">
        <f t="shared" si="13"/>
        <v>335.5</v>
      </c>
      <c r="W74" s="14">
        <f t="shared" si="14"/>
        <v>4850</v>
      </c>
      <c r="X74" s="22">
        <f t="shared" si="15"/>
        <v>25244.5</v>
      </c>
    </row>
    <row r="75" spans="1:24" ht="15.5" x14ac:dyDescent="0.35">
      <c r="A75" s="14" t="s">
        <v>453</v>
      </c>
      <c r="B75" s="14" t="s">
        <v>454</v>
      </c>
      <c r="C75" s="14" t="s">
        <v>65</v>
      </c>
      <c r="D75" s="14" t="s">
        <v>473</v>
      </c>
      <c r="E75" s="14" t="s">
        <v>70</v>
      </c>
      <c r="F75" s="14" t="s">
        <v>474</v>
      </c>
      <c r="G75" s="14" t="s">
        <v>33</v>
      </c>
      <c r="H75" s="19" t="s">
        <v>856</v>
      </c>
      <c r="I75" s="20" t="s">
        <v>474</v>
      </c>
      <c r="J75" s="14" t="s">
        <v>475</v>
      </c>
      <c r="K75" s="21" t="s">
        <v>79</v>
      </c>
      <c r="L75" s="22">
        <f t="shared" si="8"/>
        <v>203.5</v>
      </c>
      <c r="M75" s="21" t="s">
        <v>26</v>
      </c>
      <c r="N75" s="22">
        <f t="shared" si="9"/>
        <v>20</v>
      </c>
      <c r="O75" s="21" t="s">
        <v>25</v>
      </c>
      <c r="P75" s="22">
        <f t="shared" si="10"/>
        <v>0</v>
      </c>
      <c r="Q75" s="21" t="s">
        <v>178</v>
      </c>
      <c r="R75" s="22">
        <f t="shared" si="11"/>
        <v>500.5</v>
      </c>
      <c r="S75" s="21" t="s">
        <v>160</v>
      </c>
      <c r="T75" s="22">
        <f t="shared" si="12"/>
        <v>690</v>
      </c>
      <c r="U75" s="21" t="s">
        <v>25</v>
      </c>
      <c r="V75" s="22">
        <f t="shared" si="13"/>
        <v>0</v>
      </c>
      <c r="W75" s="14">
        <f t="shared" si="14"/>
        <v>270</v>
      </c>
      <c r="X75" s="22">
        <f t="shared" si="15"/>
        <v>1414</v>
      </c>
    </row>
    <row r="76" spans="1:24" ht="15.5" x14ac:dyDescent="0.35">
      <c r="A76" s="14" t="s">
        <v>453</v>
      </c>
      <c r="B76" s="14" t="s">
        <v>454</v>
      </c>
      <c r="C76" s="14" t="s">
        <v>65</v>
      </c>
      <c r="D76" s="14" t="s">
        <v>476</v>
      </c>
      <c r="E76" s="14" t="s">
        <v>70</v>
      </c>
      <c r="F76" s="14" t="s">
        <v>477</v>
      </c>
      <c r="G76" s="14" t="s">
        <v>478</v>
      </c>
      <c r="H76" s="14" t="s">
        <v>479</v>
      </c>
      <c r="I76" s="23" t="s">
        <v>918</v>
      </c>
      <c r="J76" s="14" t="s">
        <v>480</v>
      </c>
      <c r="K76" s="21" t="s">
        <v>48</v>
      </c>
      <c r="L76" s="22">
        <f t="shared" si="8"/>
        <v>11</v>
      </c>
      <c r="M76" s="21" t="s">
        <v>30</v>
      </c>
      <c r="N76" s="22">
        <f t="shared" si="9"/>
        <v>15</v>
      </c>
      <c r="O76" s="21" t="s">
        <v>26</v>
      </c>
      <c r="P76" s="22">
        <f t="shared" si="10"/>
        <v>2</v>
      </c>
      <c r="Q76" s="21" t="s">
        <v>95</v>
      </c>
      <c r="R76" s="22">
        <f t="shared" si="11"/>
        <v>55</v>
      </c>
      <c r="S76" s="21" t="s">
        <v>93</v>
      </c>
      <c r="T76" s="22">
        <f t="shared" si="12"/>
        <v>190</v>
      </c>
      <c r="U76" s="21" t="s">
        <v>23</v>
      </c>
      <c r="V76" s="22">
        <f t="shared" si="13"/>
        <v>5.5</v>
      </c>
      <c r="W76" s="14">
        <f t="shared" si="14"/>
        <v>58</v>
      </c>
      <c r="X76" s="22">
        <f t="shared" si="15"/>
        <v>278.5</v>
      </c>
    </row>
    <row r="77" spans="1:24" ht="15.5" x14ac:dyDescent="0.35">
      <c r="A77" s="14" t="s">
        <v>453</v>
      </c>
      <c r="B77" s="14" t="s">
        <v>454</v>
      </c>
      <c r="C77" s="14" t="s">
        <v>65</v>
      </c>
      <c r="D77" s="14" t="s">
        <v>481</v>
      </c>
      <c r="E77" s="14" t="s">
        <v>70</v>
      </c>
      <c r="F77" s="14" t="s">
        <v>461</v>
      </c>
      <c r="G77" s="14" t="s">
        <v>482</v>
      </c>
      <c r="H77" s="14" t="s">
        <v>483</v>
      </c>
      <c r="I77" s="23" t="s">
        <v>883</v>
      </c>
      <c r="J77" s="14" t="s">
        <v>484</v>
      </c>
      <c r="K77" s="21" t="s">
        <v>25</v>
      </c>
      <c r="L77" s="22">
        <f t="shared" si="8"/>
        <v>0</v>
      </c>
      <c r="M77" s="21" t="s">
        <v>23</v>
      </c>
      <c r="N77" s="22">
        <f t="shared" si="9"/>
        <v>5</v>
      </c>
      <c r="O77" s="21" t="s">
        <v>25</v>
      </c>
      <c r="P77" s="22">
        <f t="shared" si="10"/>
        <v>0</v>
      </c>
      <c r="Q77" s="21" t="s">
        <v>55</v>
      </c>
      <c r="R77" s="22">
        <f t="shared" si="11"/>
        <v>44</v>
      </c>
      <c r="S77" s="21" t="s">
        <v>46</v>
      </c>
      <c r="T77" s="22">
        <f t="shared" si="12"/>
        <v>125</v>
      </c>
      <c r="U77" s="21" t="s">
        <v>25</v>
      </c>
      <c r="V77" s="22">
        <f t="shared" si="13"/>
        <v>0</v>
      </c>
      <c r="W77" s="14">
        <f t="shared" si="14"/>
        <v>34</v>
      </c>
      <c r="X77" s="22">
        <f t="shared" si="15"/>
        <v>174</v>
      </c>
    </row>
    <row r="78" spans="1:24" ht="15.5" x14ac:dyDescent="0.35">
      <c r="A78" s="14" t="s">
        <v>453</v>
      </c>
      <c r="B78" s="14" t="s">
        <v>454</v>
      </c>
      <c r="C78" s="14" t="s">
        <v>65</v>
      </c>
      <c r="D78" s="14" t="s">
        <v>485</v>
      </c>
      <c r="E78" s="14" t="s">
        <v>70</v>
      </c>
      <c r="F78" s="14" t="s">
        <v>486</v>
      </c>
      <c r="G78" s="14" t="s">
        <v>487</v>
      </c>
      <c r="H78" s="14" t="s">
        <v>488</v>
      </c>
      <c r="I78" s="23" t="s">
        <v>902</v>
      </c>
      <c r="J78" s="14" t="s">
        <v>489</v>
      </c>
      <c r="K78" s="21" t="s">
        <v>25</v>
      </c>
      <c r="L78" s="22">
        <f t="shared" si="8"/>
        <v>0</v>
      </c>
      <c r="M78" s="21" t="s">
        <v>25</v>
      </c>
      <c r="N78" s="22">
        <f t="shared" si="9"/>
        <v>0</v>
      </c>
      <c r="O78" s="21" t="s">
        <v>25</v>
      </c>
      <c r="P78" s="22">
        <f t="shared" si="10"/>
        <v>0</v>
      </c>
      <c r="Q78" s="21" t="s">
        <v>25</v>
      </c>
      <c r="R78" s="22">
        <f t="shared" si="11"/>
        <v>0</v>
      </c>
      <c r="S78" s="21" t="s">
        <v>68</v>
      </c>
      <c r="T78" s="22">
        <f t="shared" si="12"/>
        <v>85</v>
      </c>
      <c r="U78" s="21" t="s">
        <v>25</v>
      </c>
      <c r="V78" s="22">
        <f t="shared" si="13"/>
        <v>0</v>
      </c>
      <c r="W78" s="14">
        <f t="shared" si="14"/>
        <v>17</v>
      </c>
      <c r="X78" s="22">
        <f t="shared" si="15"/>
        <v>85</v>
      </c>
    </row>
    <row r="79" spans="1:24" ht="15.5" x14ac:dyDescent="0.35">
      <c r="A79" s="14" t="s">
        <v>453</v>
      </c>
      <c r="B79" s="14" t="s">
        <v>454</v>
      </c>
      <c r="C79" s="14" t="s">
        <v>65</v>
      </c>
      <c r="D79" s="14" t="s">
        <v>490</v>
      </c>
      <c r="E79" s="14" t="s">
        <v>70</v>
      </c>
      <c r="F79" s="14" t="s">
        <v>491</v>
      </c>
      <c r="G79" s="14" t="s">
        <v>33</v>
      </c>
      <c r="H79" s="19" t="s">
        <v>856</v>
      </c>
      <c r="I79" s="20" t="s">
        <v>491</v>
      </c>
      <c r="J79" s="14" t="s">
        <v>492</v>
      </c>
      <c r="K79" s="21" t="s">
        <v>168</v>
      </c>
      <c r="L79" s="22">
        <f t="shared" si="8"/>
        <v>693</v>
      </c>
      <c r="M79" s="21" t="s">
        <v>94</v>
      </c>
      <c r="N79" s="22">
        <f t="shared" si="9"/>
        <v>65</v>
      </c>
      <c r="O79" s="21" t="s">
        <v>25</v>
      </c>
      <c r="P79" s="22">
        <f t="shared" si="10"/>
        <v>0</v>
      </c>
      <c r="Q79" s="21" t="s">
        <v>154</v>
      </c>
      <c r="R79" s="22">
        <f t="shared" si="11"/>
        <v>1523.5</v>
      </c>
      <c r="S79" s="21" t="s">
        <v>211</v>
      </c>
      <c r="T79" s="22">
        <f t="shared" si="12"/>
        <v>2255</v>
      </c>
      <c r="U79" s="21" t="s">
        <v>50</v>
      </c>
      <c r="V79" s="22">
        <f t="shared" si="13"/>
        <v>49.5</v>
      </c>
      <c r="W79" s="14">
        <f t="shared" si="14"/>
        <v>876</v>
      </c>
      <c r="X79" s="22">
        <f t="shared" si="15"/>
        <v>4586</v>
      </c>
    </row>
    <row r="80" spans="1:24" ht="15.5" x14ac:dyDescent="0.35">
      <c r="A80" s="14" t="s">
        <v>453</v>
      </c>
      <c r="B80" s="14" t="s">
        <v>454</v>
      </c>
      <c r="C80" s="14" t="s">
        <v>65</v>
      </c>
      <c r="D80" s="14" t="s">
        <v>493</v>
      </c>
      <c r="E80" s="14" t="s">
        <v>70</v>
      </c>
      <c r="F80" s="14" t="s">
        <v>486</v>
      </c>
      <c r="G80" s="14" t="s">
        <v>494</v>
      </c>
      <c r="H80" s="14" t="s">
        <v>495</v>
      </c>
      <c r="I80" s="23" t="s">
        <v>897</v>
      </c>
      <c r="J80" s="14" t="s">
        <v>496</v>
      </c>
      <c r="K80" s="21" t="s">
        <v>25</v>
      </c>
      <c r="L80" s="22">
        <f t="shared" si="8"/>
        <v>0</v>
      </c>
      <c r="M80" s="21" t="s">
        <v>25</v>
      </c>
      <c r="N80" s="22">
        <f t="shared" si="9"/>
        <v>0</v>
      </c>
      <c r="O80" s="21" t="s">
        <v>25</v>
      </c>
      <c r="P80" s="22">
        <f t="shared" si="10"/>
        <v>0</v>
      </c>
      <c r="Q80" s="21" t="s">
        <v>25</v>
      </c>
      <c r="R80" s="22">
        <f t="shared" si="11"/>
        <v>0</v>
      </c>
      <c r="S80" s="21" t="s">
        <v>97</v>
      </c>
      <c r="T80" s="22">
        <f t="shared" si="12"/>
        <v>155</v>
      </c>
      <c r="U80" s="21" t="s">
        <v>25</v>
      </c>
      <c r="V80" s="22">
        <f t="shared" si="13"/>
        <v>0</v>
      </c>
      <c r="W80" s="14">
        <f t="shared" si="14"/>
        <v>31</v>
      </c>
      <c r="X80" s="22">
        <f t="shared" si="15"/>
        <v>155</v>
      </c>
    </row>
    <row r="81" spans="1:24" ht="15.5" x14ac:dyDescent="0.35">
      <c r="A81" s="14" t="s">
        <v>453</v>
      </c>
      <c r="B81" s="14" t="s">
        <v>454</v>
      </c>
      <c r="C81" s="14" t="s">
        <v>65</v>
      </c>
      <c r="D81" s="14" t="s">
        <v>497</v>
      </c>
      <c r="E81" s="14" t="s">
        <v>70</v>
      </c>
      <c r="F81" s="14" t="s">
        <v>498</v>
      </c>
      <c r="G81" s="14" t="s">
        <v>33</v>
      </c>
      <c r="H81" s="19" t="s">
        <v>856</v>
      </c>
      <c r="I81" s="20" t="s">
        <v>498</v>
      </c>
      <c r="J81" s="14" t="s">
        <v>499</v>
      </c>
      <c r="K81" s="21" t="s">
        <v>25</v>
      </c>
      <c r="L81" s="22">
        <f t="shared" si="8"/>
        <v>0</v>
      </c>
      <c r="M81" s="21" t="s">
        <v>25</v>
      </c>
      <c r="N81" s="22">
        <f t="shared" si="9"/>
        <v>0</v>
      </c>
      <c r="O81" s="21" t="s">
        <v>25</v>
      </c>
      <c r="P81" s="22">
        <f t="shared" si="10"/>
        <v>0</v>
      </c>
      <c r="Q81" s="21" t="s">
        <v>23</v>
      </c>
      <c r="R81" s="22">
        <f t="shared" si="11"/>
        <v>5.5</v>
      </c>
      <c r="S81" s="21" t="s">
        <v>48</v>
      </c>
      <c r="T81" s="22">
        <f t="shared" si="12"/>
        <v>10</v>
      </c>
      <c r="U81" s="21" t="s">
        <v>25</v>
      </c>
      <c r="V81" s="22">
        <f t="shared" si="13"/>
        <v>0</v>
      </c>
      <c r="W81" s="14">
        <f t="shared" si="14"/>
        <v>3</v>
      </c>
      <c r="X81" s="22">
        <f t="shared" si="15"/>
        <v>15.5</v>
      </c>
    </row>
    <row r="82" spans="1:24" ht="15.5" x14ac:dyDescent="0.35">
      <c r="A82" s="14" t="s">
        <v>453</v>
      </c>
      <c r="B82" s="14" t="s">
        <v>454</v>
      </c>
      <c r="C82" s="14" t="s">
        <v>65</v>
      </c>
      <c r="D82" s="14" t="s">
        <v>500</v>
      </c>
      <c r="E82" s="14" t="s">
        <v>70</v>
      </c>
      <c r="F82" s="14" t="s">
        <v>501</v>
      </c>
      <c r="G82" s="14" t="s">
        <v>33</v>
      </c>
      <c r="H82" s="19" t="s">
        <v>856</v>
      </c>
      <c r="I82" s="20" t="s">
        <v>501</v>
      </c>
      <c r="J82" s="14" t="s">
        <v>502</v>
      </c>
      <c r="K82" s="21" t="s">
        <v>95</v>
      </c>
      <c r="L82" s="22">
        <f t="shared" si="8"/>
        <v>55</v>
      </c>
      <c r="M82" s="21" t="s">
        <v>23</v>
      </c>
      <c r="N82" s="22">
        <f t="shared" si="9"/>
        <v>5</v>
      </c>
      <c r="O82" s="21" t="s">
        <v>25</v>
      </c>
      <c r="P82" s="22">
        <f t="shared" si="10"/>
        <v>0</v>
      </c>
      <c r="Q82" s="21" t="s">
        <v>46</v>
      </c>
      <c r="R82" s="22">
        <f t="shared" si="11"/>
        <v>137.5</v>
      </c>
      <c r="S82" s="21" t="s">
        <v>77</v>
      </c>
      <c r="T82" s="22">
        <f t="shared" si="12"/>
        <v>200</v>
      </c>
      <c r="U82" s="21" t="s">
        <v>25</v>
      </c>
      <c r="V82" s="22">
        <f t="shared" si="13"/>
        <v>0</v>
      </c>
      <c r="W82" s="14">
        <f t="shared" si="14"/>
        <v>76</v>
      </c>
      <c r="X82" s="22">
        <f t="shared" si="15"/>
        <v>397.5</v>
      </c>
    </row>
    <row r="83" spans="1:24" ht="15.5" x14ac:dyDescent="0.35">
      <c r="A83" s="14" t="s">
        <v>453</v>
      </c>
      <c r="B83" s="14" t="s">
        <v>454</v>
      </c>
      <c r="C83" s="14" t="s">
        <v>65</v>
      </c>
      <c r="D83" s="14" t="s">
        <v>503</v>
      </c>
      <c r="E83" s="14" t="s">
        <v>70</v>
      </c>
      <c r="F83" s="14" t="s">
        <v>504</v>
      </c>
      <c r="G83" s="14" t="s">
        <v>33</v>
      </c>
      <c r="H83" s="19" t="s">
        <v>856</v>
      </c>
      <c r="I83" s="20" t="s">
        <v>504</v>
      </c>
      <c r="J83" s="14" t="s">
        <v>505</v>
      </c>
      <c r="K83" s="21" t="s">
        <v>102</v>
      </c>
      <c r="L83" s="22">
        <f t="shared" si="8"/>
        <v>247.5</v>
      </c>
      <c r="M83" s="21" t="s">
        <v>26</v>
      </c>
      <c r="N83" s="22">
        <f t="shared" si="9"/>
        <v>20</v>
      </c>
      <c r="O83" s="21" t="s">
        <v>25</v>
      </c>
      <c r="P83" s="22">
        <f t="shared" si="10"/>
        <v>0</v>
      </c>
      <c r="Q83" s="21" t="s">
        <v>40</v>
      </c>
      <c r="R83" s="22">
        <f t="shared" si="11"/>
        <v>676.5</v>
      </c>
      <c r="S83" s="21" t="s">
        <v>158</v>
      </c>
      <c r="T83" s="22">
        <f t="shared" si="12"/>
        <v>970</v>
      </c>
      <c r="U83" s="21" t="s">
        <v>26</v>
      </c>
      <c r="V83" s="22">
        <f t="shared" si="13"/>
        <v>22</v>
      </c>
      <c r="W83" s="14">
        <f t="shared" si="14"/>
        <v>370</v>
      </c>
      <c r="X83" s="22">
        <f t="shared" si="15"/>
        <v>1936</v>
      </c>
    </row>
    <row r="84" spans="1:24" ht="15.5" x14ac:dyDescent="0.35">
      <c r="A84" s="14" t="s">
        <v>453</v>
      </c>
      <c r="B84" s="14" t="s">
        <v>454</v>
      </c>
      <c r="C84" s="14" t="s">
        <v>65</v>
      </c>
      <c r="D84" s="14" t="s">
        <v>506</v>
      </c>
      <c r="E84" s="14" t="s">
        <v>70</v>
      </c>
      <c r="F84" s="14" t="s">
        <v>461</v>
      </c>
      <c r="G84" s="14" t="s">
        <v>33</v>
      </c>
      <c r="H84" s="19" t="s">
        <v>856</v>
      </c>
      <c r="I84" s="20" t="s">
        <v>461</v>
      </c>
      <c r="J84" s="14" t="s">
        <v>507</v>
      </c>
      <c r="K84" s="21" t="s">
        <v>508</v>
      </c>
      <c r="L84" s="22">
        <f t="shared" si="8"/>
        <v>3954.5</v>
      </c>
      <c r="M84" s="21" t="s">
        <v>81</v>
      </c>
      <c r="N84" s="22">
        <f t="shared" si="9"/>
        <v>720</v>
      </c>
      <c r="O84" s="21" t="s">
        <v>25</v>
      </c>
      <c r="P84" s="22">
        <f t="shared" si="10"/>
        <v>0</v>
      </c>
      <c r="Q84" s="21" t="s">
        <v>204</v>
      </c>
      <c r="R84" s="22">
        <f t="shared" si="11"/>
        <v>9801</v>
      </c>
      <c r="S84" s="21" t="s">
        <v>509</v>
      </c>
      <c r="T84" s="22">
        <f t="shared" si="12"/>
        <v>16145</v>
      </c>
      <c r="U84" s="21" t="s">
        <v>77</v>
      </c>
      <c r="V84" s="22">
        <f t="shared" si="13"/>
        <v>220</v>
      </c>
      <c r="W84" s="14">
        <f t="shared" si="14"/>
        <v>5914</v>
      </c>
      <c r="X84" s="22">
        <f t="shared" si="15"/>
        <v>30840.5</v>
      </c>
    </row>
    <row r="85" spans="1:24" ht="15.5" x14ac:dyDescent="0.35">
      <c r="A85" s="14" t="s">
        <v>453</v>
      </c>
      <c r="B85" s="14" t="s">
        <v>454</v>
      </c>
      <c r="C85" s="14" t="s">
        <v>65</v>
      </c>
      <c r="D85" s="14" t="s">
        <v>510</v>
      </c>
      <c r="E85" s="14" t="s">
        <v>70</v>
      </c>
      <c r="F85" s="14" t="s">
        <v>466</v>
      </c>
      <c r="G85" s="14" t="s">
        <v>33</v>
      </c>
      <c r="H85" s="19" t="s">
        <v>856</v>
      </c>
      <c r="I85" s="20" t="s">
        <v>466</v>
      </c>
      <c r="J85" s="14" t="s">
        <v>511</v>
      </c>
      <c r="K85" s="21" t="s">
        <v>25</v>
      </c>
      <c r="L85" s="22">
        <f t="shared" si="8"/>
        <v>0</v>
      </c>
      <c r="M85" s="21" t="s">
        <v>188</v>
      </c>
      <c r="N85" s="22">
        <f t="shared" si="9"/>
        <v>845</v>
      </c>
      <c r="O85" s="21" t="s">
        <v>34</v>
      </c>
      <c r="P85" s="22">
        <f t="shared" si="10"/>
        <v>37</v>
      </c>
      <c r="Q85" s="21" t="s">
        <v>25</v>
      </c>
      <c r="R85" s="22">
        <f t="shared" si="11"/>
        <v>0</v>
      </c>
      <c r="S85" s="21" t="s">
        <v>512</v>
      </c>
      <c r="T85" s="22">
        <f t="shared" si="12"/>
        <v>10420</v>
      </c>
      <c r="U85" s="21" t="s">
        <v>117</v>
      </c>
      <c r="V85" s="22">
        <f t="shared" si="13"/>
        <v>110</v>
      </c>
      <c r="W85" s="14">
        <f t="shared" si="14"/>
        <v>2347</v>
      </c>
      <c r="X85" s="22">
        <f t="shared" si="15"/>
        <v>11412</v>
      </c>
    </row>
    <row r="86" spans="1:24" ht="15.5" x14ac:dyDescent="0.35">
      <c r="A86" s="14" t="s">
        <v>453</v>
      </c>
      <c r="B86" s="14" t="s">
        <v>454</v>
      </c>
      <c r="C86" s="14" t="s">
        <v>65</v>
      </c>
      <c r="D86" s="14" t="s">
        <v>513</v>
      </c>
      <c r="E86" s="14" t="s">
        <v>70</v>
      </c>
      <c r="F86" s="14" t="s">
        <v>514</v>
      </c>
      <c r="G86" s="14" t="s">
        <v>33</v>
      </c>
      <c r="H86" s="19" t="s">
        <v>856</v>
      </c>
      <c r="I86" s="20" t="s">
        <v>514</v>
      </c>
      <c r="J86" s="14" t="s">
        <v>515</v>
      </c>
      <c r="K86" s="21" t="s">
        <v>114</v>
      </c>
      <c r="L86" s="22">
        <f t="shared" si="8"/>
        <v>302.5</v>
      </c>
      <c r="M86" s="21" t="s">
        <v>68</v>
      </c>
      <c r="N86" s="22">
        <f t="shared" si="9"/>
        <v>85</v>
      </c>
      <c r="O86" s="21" t="s">
        <v>25</v>
      </c>
      <c r="P86" s="22">
        <f t="shared" si="10"/>
        <v>0</v>
      </c>
      <c r="Q86" s="21" t="s">
        <v>171</v>
      </c>
      <c r="R86" s="22">
        <f t="shared" si="11"/>
        <v>869</v>
      </c>
      <c r="S86" s="21" t="s">
        <v>61</v>
      </c>
      <c r="T86" s="22">
        <f t="shared" si="12"/>
        <v>1800</v>
      </c>
      <c r="U86" s="21" t="s">
        <v>64</v>
      </c>
      <c r="V86" s="22">
        <f t="shared" si="13"/>
        <v>104.5</v>
      </c>
      <c r="W86" s="14">
        <f t="shared" si="14"/>
        <v>609</v>
      </c>
      <c r="X86" s="22">
        <f t="shared" si="15"/>
        <v>3161</v>
      </c>
    </row>
    <row r="87" spans="1:24" ht="15.5" x14ac:dyDescent="0.35">
      <c r="A87" s="14" t="s">
        <v>453</v>
      </c>
      <c r="B87" s="14" t="s">
        <v>454</v>
      </c>
      <c r="C87" s="14" t="s">
        <v>65</v>
      </c>
      <c r="D87" s="14" t="s">
        <v>516</v>
      </c>
      <c r="E87" s="14" t="s">
        <v>70</v>
      </c>
      <c r="F87" s="14" t="s">
        <v>517</v>
      </c>
      <c r="G87" s="14" t="s">
        <v>33</v>
      </c>
      <c r="H87" s="19" t="s">
        <v>856</v>
      </c>
      <c r="I87" s="20" t="s">
        <v>517</v>
      </c>
      <c r="J87" s="14" t="s">
        <v>518</v>
      </c>
      <c r="K87" s="21" t="s">
        <v>519</v>
      </c>
      <c r="L87" s="22">
        <f t="shared" si="8"/>
        <v>1210</v>
      </c>
      <c r="M87" s="21" t="s">
        <v>142</v>
      </c>
      <c r="N87" s="22">
        <f t="shared" si="9"/>
        <v>325</v>
      </c>
      <c r="O87" s="21" t="s">
        <v>25</v>
      </c>
      <c r="P87" s="22">
        <f t="shared" si="10"/>
        <v>0</v>
      </c>
      <c r="Q87" s="21" t="s">
        <v>520</v>
      </c>
      <c r="R87" s="22">
        <f t="shared" si="11"/>
        <v>2805</v>
      </c>
      <c r="S87" s="21" t="s">
        <v>521</v>
      </c>
      <c r="T87" s="22">
        <f t="shared" si="12"/>
        <v>7455</v>
      </c>
      <c r="U87" s="21" t="s">
        <v>77</v>
      </c>
      <c r="V87" s="22">
        <f t="shared" si="13"/>
        <v>220</v>
      </c>
      <c r="W87" s="14">
        <f t="shared" si="14"/>
        <v>2326</v>
      </c>
      <c r="X87" s="22">
        <f t="shared" si="15"/>
        <v>12015</v>
      </c>
    </row>
    <row r="88" spans="1:24" ht="15.5" x14ac:dyDescent="0.35">
      <c r="A88" s="14" t="s">
        <v>453</v>
      </c>
      <c r="B88" s="14" t="s">
        <v>454</v>
      </c>
      <c r="C88" s="14" t="s">
        <v>65</v>
      </c>
      <c r="D88" s="14" t="s">
        <v>522</v>
      </c>
      <c r="E88" s="14" t="s">
        <v>70</v>
      </c>
      <c r="F88" s="14" t="s">
        <v>523</v>
      </c>
      <c r="G88" s="14" t="s">
        <v>33</v>
      </c>
      <c r="H88" s="19" t="s">
        <v>856</v>
      </c>
      <c r="I88" s="20" t="s">
        <v>523</v>
      </c>
      <c r="J88" s="14" t="s">
        <v>524</v>
      </c>
      <c r="K88" s="21" t="s">
        <v>123</v>
      </c>
      <c r="L88" s="22">
        <f t="shared" si="8"/>
        <v>577.5</v>
      </c>
      <c r="M88" s="21" t="s">
        <v>107</v>
      </c>
      <c r="N88" s="22">
        <f t="shared" si="9"/>
        <v>120</v>
      </c>
      <c r="O88" s="21" t="s">
        <v>25</v>
      </c>
      <c r="P88" s="22">
        <f t="shared" si="10"/>
        <v>0</v>
      </c>
      <c r="Q88" s="21" t="s">
        <v>203</v>
      </c>
      <c r="R88" s="22">
        <f t="shared" si="11"/>
        <v>1534.5</v>
      </c>
      <c r="S88" s="21" t="s">
        <v>525</v>
      </c>
      <c r="T88" s="22">
        <f t="shared" si="12"/>
        <v>3740</v>
      </c>
      <c r="U88" s="21" t="s">
        <v>23</v>
      </c>
      <c r="V88" s="22">
        <f t="shared" si="13"/>
        <v>5.5</v>
      </c>
      <c r="W88" s="14">
        <f t="shared" si="14"/>
        <v>1157</v>
      </c>
      <c r="X88" s="22">
        <f t="shared" si="15"/>
        <v>5977.5</v>
      </c>
    </row>
    <row r="89" spans="1:24" ht="15.5" x14ac:dyDescent="0.35">
      <c r="A89" s="14" t="s">
        <v>453</v>
      </c>
      <c r="B89" s="14" t="s">
        <v>454</v>
      </c>
      <c r="C89" s="14" t="s">
        <v>65</v>
      </c>
      <c r="D89" s="14" t="s">
        <v>526</v>
      </c>
      <c r="E89" s="14" t="s">
        <v>70</v>
      </c>
      <c r="F89" s="14" t="s">
        <v>527</v>
      </c>
      <c r="G89" s="14" t="s">
        <v>33</v>
      </c>
      <c r="H89" s="19" t="s">
        <v>856</v>
      </c>
      <c r="I89" s="20" t="s">
        <v>527</v>
      </c>
      <c r="J89" s="14" t="s">
        <v>528</v>
      </c>
      <c r="K89" s="21" t="s">
        <v>48</v>
      </c>
      <c r="L89" s="22">
        <f t="shared" si="8"/>
        <v>11</v>
      </c>
      <c r="M89" s="21" t="s">
        <v>23</v>
      </c>
      <c r="N89" s="22">
        <f t="shared" si="9"/>
        <v>5</v>
      </c>
      <c r="O89" s="21" t="s">
        <v>25</v>
      </c>
      <c r="P89" s="22">
        <f t="shared" si="10"/>
        <v>0</v>
      </c>
      <c r="Q89" s="21" t="s">
        <v>39</v>
      </c>
      <c r="R89" s="22">
        <f t="shared" si="11"/>
        <v>66</v>
      </c>
      <c r="S89" s="21" t="s">
        <v>35</v>
      </c>
      <c r="T89" s="22">
        <f t="shared" si="12"/>
        <v>105</v>
      </c>
      <c r="U89" s="21" t="s">
        <v>25</v>
      </c>
      <c r="V89" s="22">
        <f t="shared" si="13"/>
        <v>0</v>
      </c>
      <c r="W89" s="14">
        <f t="shared" si="14"/>
        <v>36</v>
      </c>
      <c r="X89" s="22">
        <f t="shared" si="15"/>
        <v>187</v>
      </c>
    </row>
    <row r="90" spans="1:24" ht="15.5" x14ac:dyDescent="0.35">
      <c r="A90" s="14" t="s">
        <v>453</v>
      </c>
      <c r="B90" s="14" t="s">
        <v>454</v>
      </c>
      <c r="C90" s="14" t="s">
        <v>65</v>
      </c>
      <c r="D90" s="14" t="s">
        <v>529</v>
      </c>
      <c r="E90" s="14" t="s">
        <v>70</v>
      </c>
      <c r="F90" s="14" t="s">
        <v>530</v>
      </c>
      <c r="G90" s="14" t="s">
        <v>33</v>
      </c>
      <c r="H90" s="19" t="s">
        <v>856</v>
      </c>
      <c r="I90" s="20" t="s">
        <v>530</v>
      </c>
      <c r="J90" s="14" t="s">
        <v>531</v>
      </c>
      <c r="K90" s="21" t="s">
        <v>73</v>
      </c>
      <c r="L90" s="22">
        <f t="shared" si="8"/>
        <v>495</v>
      </c>
      <c r="M90" s="21" t="s">
        <v>56</v>
      </c>
      <c r="N90" s="22">
        <f t="shared" si="9"/>
        <v>75</v>
      </c>
      <c r="O90" s="21" t="s">
        <v>25</v>
      </c>
      <c r="P90" s="22">
        <f t="shared" si="10"/>
        <v>0</v>
      </c>
      <c r="Q90" s="21" t="s">
        <v>159</v>
      </c>
      <c r="R90" s="22">
        <f t="shared" si="11"/>
        <v>1303.5</v>
      </c>
      <c r="S90" s="21" t="s">
        <v>103</v>
      </c>
      <c r="T90" s="22">
        <f t="shared" si="12"/>
        <v>2230</v>
      </c>
      <c r="U90" s="21" t="s">
        <v>48</v>
      </c>
      <c r="V90" s="22">
        <f t="shared" si="13"/>
        <v>11</v>
      </c>
      <c r="W90" s="14">
        <f t="shared" si="14"/>
        <v>790</v>
      </c>
      <c r="X90" s="22">
        <f t="shared" si="15"/>
        <v>4114.5</v>
      </c>
    </row>
    <row r="91" spans="1:24" ht="15.5" x14ac:dyDescent="0.35">
      <c r="A91" s="14" t="s">
        <v>453</v>
      </c>
      <c r="B91" s="14" t="s">
        <v>454</v>
      </c>
      <c r="C91" s="14" t="s">
        <v>65</v>
      </c>
      <c r="D91" s="14" t="s">
        <v>532</v>
      </c>
      <c r="E91" s="14" t="s">
        <v>70</v>
      </c>
      <c r="F91" s="14" t="s">
        <v>533</v>
      </c>
      <c r="G91" s="14" t="s">
        <v>534</v>
      </c>
      <c r="H91" s="14" t="s">
        <v>535</v>
      </c>
      <c r="I91" s="23" t="s">
        <v>898</v>
      </c>
      <c r="J91" s="14" t="s">
        <v>536</v>
      </c>
      <c r="K91" s="21" t="s">
        <v>25</v>
      </c>
      <c r="L91" s="22">
        <f t="shared" si="8"/>
        <v>0</v>
      </c>
      <c r="M91" s="21" t="s">
        <v>25</v>
      </c>
      <c r="N91" s="22">
        <f t="shared" si="9"/>
        <v>0</v>
      </c>
      <c r="O91" s="21" t="s">
        <v>25</v>
      </c>
      <c r="P91" s="22">
        <f t="shared" si="10"/>
        <v>0</v>
      </c>
      <c r="Q91" s="21" t="s">
        <v>25</v>
      </c>
      <c r="R91" s="22">
        <f t="shared" si="11"/>
        <v>0</v>
      </c>
      <c r="S91" s="21" t="s">
        <v>46</v>
      </c>
      <c r="T91" s="22">
        <f t="shared" si="12"/>
        <v>125</v>
      </c>
      <c r="U91" s="21" t="s">
        <v>25</v>
      </c>
      <c r="V91" s="22">
        <f t="shared" si="13"/>
        <v>0</v>
      </c>
      <c r="W91" s="14">
        <f t="shared" si="14"/>
        <v>25</v>
      </c>
      <c r="X91" s="22">
        <f t="shared" si="15"/>
        <v>125</v>
      </c>
    </row>
    <row r="92" spans="1:24" ht="15.5" x14ac:dyDescent="0.35">
      <c r="A92" s="14" t="s">
        <v>453</v>
      </c>
      <c r="B92" s="14" t="s">
        <v>454</v>
      </c>
      <c r="C92" s="14" t="s">
        <v>65</v>
      </c>
      <c r="D92" s="14" t="s">
        <v>537</v>
      </c>
      <c r="E92" s="14" t="s">
        <v>70</v>
      </c>
      <c r="F92" s="14" t="s">
        <v>533</v>
      </c>
      <c r="G92" s="14" t="s">
        <v>33</v>
      </c>
      <c r="H92" s="19" t="s">
        <v>856</v>
      </c>
      <c r="I92" s="20" t="s">
        <v>533</v>
      </c>
      <c r="J92" s="14" t="s">
        <v>538</v>
      </c>
      <c r="K92" s="21" t="s">
        <v>39</v>
      </c>
      <c r="L92" s="22">
        <f t="shared" si="8"/>
        <v>66</v>
      </c>
      <c r="M92" s="21" t="s">
        <v>23</v>
      </c>
      <c r="N92" s="22">
        <f t="shared" si="9"/>
        <v>5</v>
      </c>
      <c r="O92" s="21" t="s">
        <v>25</v>
      </c>
      <c r="P92" s="22">
        <f t="shared" si="10"/>
        <v>0</v>
      </c>
      <c r="Q92" s="21" t="s">
        <v>107</v>
      </c>
      <c r="R92" s="22">
        <f t="shared" si="11"/>
        <v>132</v>
      </c>
      <c r="S92" s="21" t="s">
        <v>31</v>
      </c>
      <c r="T92" s="22">
        <f t="shared" si="12"/>
        <v>330</v>
      </c>
      <c r="U92" s="21" t="s">
        <v>41</v>
      </c>
      <c r="V92" s="22">
        <f t="shared" si="13"/>
        <v>214.5</v>
      </c>
      <c r="W92" s="14">
        <f t="shared" si="14"/>
        <v>142</v>
      </c>
      <c r="X92" s="22">
        <f t="shared" si="15"/>
        <v>747.5</v>
      </c>
    </row>
    <row r="93" spans="1:24" ht="15.5" x14ac:dyDescent="0.35">
      <c r="A93" s="14" t="s">
        <v>453</v>
      </c>
      <c r="B93" s="14" t="s">
        <v>454</v>
      </c>
      <c r="C93" s="14" t="s">
        <v>65</v>
      </c>
      <c r="D93" s="14" t="s">
        <v>539</v>
      </c>
      <c r="E93" s="14" t="s">
        <v>70</v>
      </c>
      <c r="F93" s="14" t="s">
        <v>486</v>
      </c>
      <c r="G93" s="14" t="s">
        <v>33</v>
      </c>
      <c r="H93" s="19" t="s">
        <v>856</v>
      </c>
      <c r="I93" s="20" t="s">
        <v>486</v>
      </c>
      <c r="J93" s="14" t="s">
        <v>540</v>
      </c>
      <c r="K93" s="21" t="s">
        <v>108</v>
      </c>
      <c r="L93" s="22">
        <f t="shared" si="8"/>
        <v>1826</v>
      </c>
      <c r="M93" s="21" t="s">
        <v>160</v>
      </c>
      <c r="N93" s="22">
        <f t="shared" si="9"/>
        <v>690</v>
      </c>
      <c r="O93" s="21" t="s">
        <v>25</v>
      </c>
      <c r="P93" s="22">
        <f t="shared" si="10"/>
        <v>0</v>
      </c>
      <c r="Q93" s="21" t="s">
        <v>164</v>
      </c>
      <c r="R93" s="22">
        <f t="shared" si="11"/>
        <v>4911.5</v>
      </c>
      <c r="S93" s="21" t="s">
        <v>541</v>
      </c>
      <c r="T93" s="22">
        <f t="shared" si="12"/>
        <v>11435</v>
      </c>
      <c r="U93" s="21" t="s">
        <v>136</v>
      </c>
      <c r="V93" s="22">
        <f t="shared" si="13"/>
        <v>187</v>
      </c>
      <c r="W93" s="14">
        <f t="shared" si="14"/>
        <v>3684</v>
      </c>
      <c r="X93" s="22">
        <f t="shared" si="15"/>
        <v>19049.5</v>
      </c>
    </row>
    <row r="94" spans="1:24" ht="15.5" x14ac:dyDescent="0.35">
      <c r="A94" s="14" t="s">
        <v>453</v>
      </c>
      <c r="B94" s="14" t="s">
        <v>454</v>
      </c>
      <c r="C94" s="14" t="s">
        <v>65</v>
      </c>
      <c r="D94" s="14" t="s">
        <v>542</v>
      </c>
      <c r="E94" s="14" t="s">
        <v>70</v>
      </c>
      <c r="F94" s="14" t="s">
        <v>543</v>
      </c>
      <c r="G94" s="14" t="s">
        <v>33</v>
      </c>
      <c r="H94" s="19" t="s">
        <v>856</v>
      </c>
      <c r="I94" s="20" t="s">
        <v>543</v>
      </c>
      <c r="J94" s="14" t="s">
        <v>544</v>
      </c>
      <c r="K94" s="21" t="s">
        <v>55</v>
      </c>
      <c r="L94" s="22">
        <f t="shared" si="8"/>
        <v>44</v>
      </c>
      <c r="M94" s="21" t="s">
        <v>23</v>
      </c>
      <c r="N94" s="22">
        <f t="shared" si="9"/>
        <v>5</v>
      </c>
      <c r="O94" s="21" t="s">
        <v>25</v>
      </c>
      <c r="P94" s="22">
        <f t="shared" si="10"/>
        <v>0</v>
      </c>
      <c r="Q94" s="21" t="s">
        <v>90</v>
      </c>
      <c r="R94" s="22">
        <f t="shared" si="11"/>
        <v>88</v>
      </c>
      <c r="S94" s="21" t="s">
        <v>117</v>
      </c>
      <c r="T94" s="22">
        <f t="shared" si="12"/>
        <v>100</v>
      </c>
      <c r="U94" s="21" t="s">
        <v>25</v>
      </c>
      <c r="V94" s="22">
        <f t="shared" si="13"/>
        <v>0</v>
      </c>
      <c r="W94" s="14">
        <f t="shared" si="14"/>
        <v>45</v>
      </c>
      <c r="X94" s="22">
        <f t="shared" si="15"/>
        <v>237</v>
      </c>
    </row>
    <row r="95" spans="1:24" ht="15.5" x14ac:dyDescent="0.35">
      <c r="A95" s="14" t="s">
        <v>453</v>
      </c>
      <c r="B95" s="14" t="s">
        <v>454</v>
      </c>
      <c r="C95" s="14" t="s">
        <v>65</v>
      </c>
      <c r="D95" s="14" t="s">
        <v>545</v>
      </c>
      <c r="E95" s="14" t="s">
        <v>70</v>
      </c>
      <c r="F95" s="14" t="s">
        <v>477</v>
      </c>
      <c r="G95" s="14" t="s">
        <v>33</v>
      </c>
      <c r="H95" s="19" t="s">
        <v>856</v>
      </c>
      <c r="I95" s="20" t="s">
        <v>477</v>
      </c>
      <c r="J95" s="14" t="s">
        <v>546</v>
      </c>
      <c r="K95" s="21" t="s">
        <v>44</v>
      </c>
      <c r="L95" s="22">
        <f t="shared" si="8"/>
        <v>236.5</v>
      </c>
      <c r="M95" s="21" t="s">
        <v>107</v>
      </c>
      <c r="N95" s="22">
        <f t="shared" si="9"/>
        <v>120</v>
      </c>
      <c r="O95" s="21" t="s">
        <v>25</v>
      </c>
      <c r="P95" s="22">
        <f t="shared" si="10"/>
        <v>0</v>
      </c>
      <c r="Q95" s="21" t="s">
        <v>141</v>
      </c>
      <c r="R95" s="22">
        <f t="shared" si="11"/>
        <v>572</v>
      </c>
      <c r="S95" s="21" t="s">
        <v>196</v>
      </c>
      <c r="T95" s="22">
        <f t="shared" si="12"/>
        <v>1735</v>
      </c>
      <c r="U95" s="21" t="s">
        <v>43</v>
      </c>
      <c r="V95" s="22">
        <f t="shared" si="13"/>
        <v>99</v>
      </c>
      <c r="W95" s="14">
        <f t="shared" si="14"/>
        <v>536</v>
      </c>
      <c r="X95" s="22">
        <f t="shared" si="15"/>
        <v>2762.5</v>
      </c>
    </row>
    <row r="96" spans="1:24" ht="15.5" x14ac:dyDescent="0.35">
      <c r="A96" s="14" t="s">
        <v>547</v>
      </c>
      <c r="B96" s="14" t="s">
        <v>548</v>
      </c>
      <c r="C96" s="14" t="s">
        <v>35</v>
      </c>
      <c r="D96" s="14" t="s">
        <v>549</v>
      </c>
      <c r="E96" s="14" t="s">
        <v>59</v>
      </c>
      <c r="F96" s="14" t="s">
        <v>550</v>
      </c>
      <c r="G96" s="14" t="s">
        <v>551</v>
      </c>
      <c r="H96" s="14" t="s">
        <v>552</v>
      </c>
      <c r="I96" s="23" t="s">
        <v>881</v>
      </c>
      <c r="J96" s="14" t="s">
        <v>553</v>
      </c>
      <c r="K96" s="21" t="s">
        <v>25</v>
      </c>
      <c r="L96" s="22">
        <f t="shared" si="8"/>
        <v>0</v>
      </c>
      <c r="M96" s="21" t="s">
        <v>25</v>
      </c>
      <c r="N96" s="22">
        <f t="shared" si="9"/>
        <v>0</v>
      </c>
      <c r="O96" s="21" t="s">
        <v>25</v>
      </c>
      <c r="P96" s="22">
        <f t="shared" si="10"/>
        <v>0</v>
      </c>
      <c r="Q96" s="21" t="s">
        <v>25</v>
      </c>
      <c r="R96" s="22">
        <f t="shared" si="11"/>
        <v>0</v>
      </c>
      <c r="S96" s="21" t="s">
        <v>95</v>
      </c>
      <c r="T96" s="22">
        <f t="shared" si="12"/>
        <v>50</v>
      </c>
      <c r="U96" s="21" t="s">
        <v>25</v>
      </c>
      <c r="V96" s="22">
        <f t="shared" si="13"/>
        <v>0</v>
      </c>
      <c r="W96" s="14">
        <f t="shared" si="14"/>
        <v>10</v>
      </c>
      <c r="X96" s="22">
        <f t="shared" si="15"/>
        <v>50</v>
      </c>
    </row>
    <row r="97" spans="1:24" ht="15.5" x14ac:dyDescent="0.35">
      <c r="A97" s="14" t="s">
        <v>547</v>
      </c>
      <c r="B97" s="14" t="s">
        <v>548</v>
      </c>
      <c r="C97" s="14" t="s">
        <v>35</v>
      </c>
      <c r="D97" s="14" t="s">
        <v>554</v>
      </c>
      <c r="E97" s="14" t="s">
        <v>59</v>
      </c>
      <c r="F97" s="14" t="s">
        <v>555</v>
      </c>
      <c r="G97" s="14" t="s">
        <v>33</v>
      </c>
      <c r="H97" s="19" t="s">
        <v>856</v>
      </c>
      <c r="I97" s="20" t="s">
        <v>555</v>
      </c>
      <c r="J97" s="14" t="s">
        <v>556</v>
      </c>
      <c r="K97" s="21" t="s">
        <v>25</v>
      </c>
      <c r="L97" s="22">
        <f t="shared" si="8"/>
        <v>0</v>
      </c>
      <c r="M97" s="21" t="s">
        <v>25</v>
      </c>
      <c r="N97" s="22">
        <f t="shared" si="9"/>
        <v>0</v>
      </c>
      <c r="O97" s="21" t="s">
        <v>25</v>
      </c>
      <c r="P97" s="22">
        <f t="shared" si="10"/>
        <v>0</v>
      </c>
      <c r="Q97" s="21" t="s">
        <v>25</v>
      </c>
      <c r="R97" s="22">
        <f t="shared" si="11"/>
        <v>0</v>
      </c>
      <c r="S97" s="21" t="s">
        <v>55</v>
      </c>
      <c r="T97" s="22">
        <f t="shared" si="12"/>
        <v>40</v>
      </c>
      <c r="U97" s="21" t="s">
        <v>25</v>
      </c>
      <c r="V97" s="22">
        <f t="shared" si="13"/>
        <v>0</v>
      </c>
      <c r="W97" s="14">
        <f t="shared" si="14"/>
        <v>8</v>
      </c>
      <c r="X97" s="22">
        <f t="shared" si="15"/>
        <v>40</v>
      </c>
    </row>
    <row r="98" spans="1:24" ht="15.5" x14ac:dyDescent="0.35">
      <c r="A98" s="14" t="s">
        <v>547</v>
      </c>
      <c r="B98" s="14" t="s">
        <v>548</v>
      </c>
      <c r="C98" s="14" t="s">
        <v>35</v>
      </c>
      <c r="D98" s="14" t="s">
        <v>557</v>
      </c>
      <c r="E98" s="14" t="s">
        <v>59</v>
      </c>
      <c r="F98" s="14" t="s">
        <v>558</v>
      </c>
      <c r="G98" s="14" t="s">
        <v>559</v>
      </c>
      <c r="H98" s="14" t="s">
        <v>560</v>
      </c>
      <c r="I98" s="23" t="s">
        <v>890</v>
      </c>
      <c r="J98" s="14" t="s">
        <v>561</v>
      </c>
      <c r="K98" s="21" t="s">
        <v>69</v>
      </c>
      <c r="L98" s="22">
        <f t="shared" si="8"/>
        <v>154</v>
      </c>
      <c r="M98" s="21" t="s">
        <v>27</v>
      </c>
      <c r="N98" s="22">
        <f t="shared" si="9"/>
        <v>25</v>
      </c>
      <c r="O98" s="21" t="s">
        <v>25</v>
      </c>
      <c r="P98" s="22">
        <f t="shared" si="10"/>
        <v>0</v>
      </c>
      <c r="Q98" s="21" t="s">
        <v>119</v>
      </c>
      <c r="R98" s="22">
        <f t="shared" si="11"/>
        <v>253</v>
      </c>
      <c r="S98" s="21" t="s">
        <v>49</v>
      </c>
      <c r="T98" s="22">
        <f t="shared" si="12"/>
        <v>375</v>
      </c>
      <c r="U98" s="21" t="s">
        <v>25</v>
      </c>
      <c r="V98" s="22">
        <f t="shared" si="13"/>
        <v>0</v>
      </c>
      <c r="W98" s="14">
        <f t="shared" si="14"/>
        <v>154</v>
      </c>
      <c r="X98" s="22">
        <f t="shared" si="15"/>
        <v>807</v>
      </c>
    </row>
    <row r="99" spans="1:24" ht="15.5" x14ac:dyDescent="0.35">
      <c r="A99" s="14" t="s">
        <v>547</v>
      </c>
      <c r="B99" s="14" t="s">
        <v>548</v>
      </c>
      <c r="C99" s="14" t="s">
        <v>35</v>
      </c>
      <c r="D99" s="14" t="s">
        <v>562</v>
      </c>
      <c r="E99" s="14" t="s">
        <v>59</v>
      </c>
      <c r="F99" s="14" t="s">
        <v>563</v>
      </c>
      <c r="G99" s="14" t="s">
        <v>33</v>
      </c>
      <c r="H99" s="19" t="s">
        <v>856</v>
      </c>
      <c r="I99" s="20" t="s">
        <v>563</v>
      </c>
      <c r="J99" s="14" t="s">
        <v>564</v>
      </c>
      <c r="K99" s="21" t="s">
        <v>23</v>
      </c>
      <c r="L99" s="22">
        <f t="shared" si="8"/>
        <v>5.5</v>
      </c>
      <c r="M99" s="21" t="s">
        <v>25</v>
      </c>
      <c r="N99" s="22">
        <f t="shared" si="9"/>
        <v>0</v>
      </c>
      <c r="O99" s="21" t="s">
        <v>25</v>
      </c>
      <c r="P99" s="22">
        <f t="shared" si="10"/>
        <v>0</v>
      </c>
      <c r="Q99" s="21" t="s">
        <v>52</v>
      </c>
      <c r="R99" s="22">
        <f t="shared" si="11"/>
        <v>60.5</v>
      </c>
      <c r="S99" s="21" t="s">
        <v>71</v>
      </c>
      <c r="T99" s="22">
        <f t="shared" si="12"/>
        <v>115</v>
      </c>
      <c r="U99" s="21" t="s">
        <v>25</v>
      </c>
      <c r="V99" s="22">
        <f t="shared" si="13"/>
        <v>0</v>
      </c>
      <c r="W99" s="14">
        <f t="shared" si="14"/>
        <v>35</v>
      </c>
      <c r="X99" s="22">
        <f t="shared" si="15"/>
        <v>181</v>
      </c>
    </row>
    <row r="100" spans="1:24" ht="15.5" x14ac:dyDescent="0.35">
      <c r="A100" s="14" t="s">
        <v>547</v>
      </c>
      <c r="B100" s="14" t="s">
        <v>548</v>
      </c>
      <c r="C100" s="14" t="s">
        <v>35</v>
      </c>
      <c r="D100" s="14" t="s">
        <v>565</v>
      </c>
      <c r="E100" s="14" t="s">
        <v>59</v>
      </c>
      <c r="F100" s="14" t="s">
        <v>566</v>
      </c>
      <c r="G100" s="14" t="s">
        <v>33</v>
      </c>
      <c r="H100" s="19" t="s">
        <v>856</v>
      </c>
      <c r="I100" s="20" t="s">
        <v>566</v>
      </c>
      <c r="J100" s="14" t="s">
        <v>567</v>
      </c>
      <c r="K100" s="21" t="s">
        <v>151</v>
      </c>
      <c r="L100" s="22">
        <f t="shared" si="8"/>
        <v>297</v>
      </c>
      <c r="M100" s="21" t="s">
        <v>56</v>
      </c>
      <c r="N100" s="22">
        <f t="shared" si="9"/>
        <v>75</v>
      </c>
      <c r="O100" s="21" t="s">
        <v>25</v>
      </c>
      <c r="P100" s="22">
        <f t="shared" si="10"/>
        <v>0</v>
      </c>
      <c r="Q100" s="21" t="s">
        <v>160</v>
      </c>
      <c r="R100" s="22">
        <f t="shared" si="11"/>
        <v>759</v>
      </c>
      <c r="S100" s="21" t="s">
        <v>100</v>
      </c>
      <c r="T100" s="22">
        <f t="shared" si="12"/>
        <v>955</v>
      </c>
      <c r="U100" s="21" t="s">
        <v>25</v>
      </c>
      <c r="V100" s="22">
        <f t="shared" si="13"/>
        <v>0</v>
      </c>
      <c r="W100" s="14">
        <f t="shared" si="14"/>
        <v>398</v>
      </c>
      <c r="X100" s="22">
        <f t="shared" si="15"/>
        <v>2086</v>
      </c>
    </row>
    <row r="101" spans="1:24" ht="15.5" x14ac:dyDescent="0.35">
      <c r="A101" s="14" t="s">
        <v>547</v>
      </c>
      <c r="B101" s="14" t="s">
        <v>548</v>
      </c>
      <c r="C101" s="14" t="s">
        <v>35</v>
      </c>
      <c r="D101" s="14" t="s">
        <v>568</v>
      </c>
      <c r="E101" s="14" t="s">
        <v>59</v>
      </c>
      <c r="F101" s="14" t="s">
        <v>569</v>
      </c>
      <c r="G101" s="14" t="s">
        <v>33</v>
      </c>
      <c r="H101" s="19" t="s">
        <v>856</v>
      </c>
      <c r="I101" s="20" t="s">
        <v>569</v>
      </c>
      <c r="J101" s="14" t="s">
        <v>570</v>
      </c>
      <c r="K101" s="21" t="s">
        <v>48</v>
      </c>
      <c r="L101" s="22">
        <f t="shared" si="8"/>
        <v>11</v>
      </c>
      <c r="M101" s="21" t="s">
        <v>25</v>
      </c>
      <c r="N101" s="22">
        <f t="shared" si="9"/>
        <v>0</v>
      </c>
      <c r="O101" s="21" t="s">
        <v>25</v>
      </c>
      <c r="P101" s="22">
        <f t="shared" si="10"/>
        <v>0</v>
      </c>
      <c r="Q101" s="21" t="s">
        <v>55</v>
      </c>
      <c r="R101" s="22">
        <f t="shared" si="11"/>
        <v>44</v>
      </c>
      <c r="S101" s="21" t="s">
        <v>52</v>
      </c>
      <c r="T101" s="22">
        <f t="shared" si="12"/>
        <v>55</v>
      </c>
      <c r="U101" s="21" t="s">
        <v>25</v>
      </c>
      <c r="V101" s="22">
        <f t="shared" si="13"/>
        <v>0</v>
      </c>
      <c r="W101" s="14">
        <f t="shared" si="14"/>
        <v>21</v>
      </c>
      <c r="X101" s="22">
        <f t="shared" si="15"/>
        <v>110</v>
      </c>
    </row>
    <row r="102" spans="1:24" ht="15.5" x14ac:dyDescent="0.35">
      <c r="A102" s="14" t="s">
        <v>547</v>
      </c>
      <c r="B102" s="14" t="s">
        <v>548</v>
      </c>
      <c r="C102" s="14" t="s">
        <v>35</v>
      </c>
      <c r="D102" s="14" t="s">
        <v>571</v>
      </c>
      <c r="E102" s="14" t="s">
        <v>59</v>
      </c>
      <c r="F102" s="14" t="s">
        <v>572</v>
      </c>
      <c r="G102" s="14" t="s">
        <v>33</v>
      </c>
      <c r="H102" s="19" t="s">
        <v>856</v>
      </c>
      <c r="I102" s="20" t="s">
        <v>572</v>
      </c>
      <c r="J102" s="14" t="s">
        <v>573</v>
      </c>
      <c r="K102" s="21" t="s">
        <v>30</v>
      </c>
      <c r="L102" s="22">
        <f t="shared" si="8"/>
        <v>16.5</v>
      </c>
      <c r="M102" s="21" t="s">
        <v>25</v>
      </c>
      <c r="N102" s="22">
        <f t="shared" si="9"/>
        <v>0</v>
      </c>
      <c r="O102" s="21" t="s">
        <v>25</v>
      </c>
      <c r="P102" s="22">
        <f t="shared" si="10"/>
        <v>0</v>
      </c>
      <c r="Q102" s="21" t="s">
        <v>48</v>
      </c>
      <c r="R102" s="22">
        <f t="shared" si="11"/>
        <v>11</v>
      </c>
      <c r="S102" s="21" t="s">
        <v>50</v>
      </c>
      <c r="T102" s="22">
        <f t="shared" si="12"/>
        <v>45</v>
      </c>
      <c r="U102" s="21" t="s">
        <v>25</v>
      </c>
      <c r="V102" s="22">
        <f t="shared" si="13"/>
        <v>0</v>
      </c>
      <c r="W102" s="14">
        <f t="shared" si="14"/>
        <v>14</v>
      </c>
      <c r="X102" s="22">
        <f t="shared" si="15"/>
        <v>72.5</v>
      </c>
    </row>
    <row r="103" spans="1:24" ht="15.5" x14ac:dyDescent="0.35">
      <c r="A103" s="14" t="s">
        <v>547</v>
      </c>
      <c r="B103" s="14" t="s">
        <v>548</v>
      </c>
      <c r="C103" s="14" t="s">
        <v>35</v>
      </c>
      <c r="D103" s="14" t="s">
        <v>574</v>
      </c>
      <c r="E103" s="14" t="s">
        <v>59</v>
      </c>
      <c r="F103" s="14" t="s">
        <v>575</v>
      </c>
      <c r="G103" s="14" t="s">
        <v>33</v>
      </c>
      <c r="H103" s="19" t="s">
        <v>856</v>
      </c>
      <c r="I103" s="20" t="s">
        <v>575</v>
      </c>
      <c r="J103" s="14" t="s">
        <v>576</v>
      </c>
      <c r="K103" s="21" t="s">
        <v>30</v>
      </c>
      <c r="L103" s="22">
        <f t="shared" si="8"/>
        <v>16.5</v>
      </c>
      <c r="M103" s="21" t="s">
        <v>25</v>
      </c>
      <c r="N103" s="22">
        <f t="shared" si="9"/>
        <v>0</v>
      </c>
      <c r="O103" s="21" t="s">
        <v>25</v>
      </c>
      <c r="P103" s="22">
        <f t="shared" si="10"/>
        <v>0</v>
      </c>
      <c r="Q103" s="21" t="s">
        <v>27</v>
      </c>
      <c r="R103" s="22">
        <f t="shared" si="11"/>
        <v>27.5</v>
      </c>
      <c r="S103" s="21" t="s">
        <v>27</v>
      </c>
      <c r="T103" s="22">
        <f t="shared" si="12"/>
        <v>25</v>
      </c>
      <c r="U103" s="21" t="s">
        <v>25</v>
      </c>
      <c r="V103" s="22">
        <f t="shared" si="13"/>
        <v>0</v>
      </c>
      <c r="W103" s="14">
        <f t="shared" si="14"/>
        <v>13</v>
      </c>
      <c r="X103" s="22">
        <f t="shared" si="15"/>
        <v>69</v>
      </c>
    </row>
    <row r="104" spans="1:24" ht="15.5" x14ac:dyDescent="0.35">
      <c r="A104" s="14" t="s">
        <v>547</v>
      </c>
      <c r="B104" s="14" t="s">
        <v>548</v>
      </c>
      <c r="C104" s="14" t="s">
        <v>35</v>
      </c>
      <c r="D104" s="14" t="s">
        <v>577</v>
      </c>
      <c r="E104" s="14" t="s">
        <v>59</v>
      </c>
      <c r="F104" s="14" t="s">
        <v>578</v>
      </c>
      <c r="G104" s="14" t="s">
        <v>33</v>
      </c>
      <c r="H104" s="19" t="s">
        <v>856</v>
      </c>
      <c r="I104" s="20" t="s">
        <v>578</v>
      </c>
      <c r="J104" s="14" t="s">
        <v>579</v>
      </c>
      <c r="K104" s="21" t="s">
        <v>25</v>
      </c>
      <c r="L104" s="22">
        <f t="shared" si="8"/>
        <v>0</v>
      </c>
      <c r="M104" s="21" t="s">
        <v>25</v>
      </c>
      <c r="N104" s="22">
        <f t="shared" si="9"/>
        <v>0</v>
      </c>
      <c r="O104" s="21" t="s">
        <v>25</v>
      </c>
      <c r="P104" s="22">
        <f t="shared" si="10"/>
        <v>0</v>
      </c>
      <c r="Q104" s="21" t="s">
        <v>48</v>
      </c>
      <c r="R104" s="22">
        <f t="shared" si="11"/>
        <v>11</v>
      </c>
      <c r="S104" s="21" t="s">
        <v>27</v>
      </c>
      <c r="T104" s="22">
        <f t="shared" si="12"/>
        <v>25</v>
      </c>
      <c r="U104" s="21" t="s">
        <v>25</v>
      </c>
      <c r="V104" s="22">
        <f t="shared" si="13"/>
        <v>0</v>
      </c>
      <c r="W104" s="14">
        <f t="shared" si="14"/>
        <v>7</v>
      </c>
      <c r="X104" s="22">
        <f t="shared" si="15"/>
        <v>36</v>
      </c>
    </row>
    <row r="105" spans="1:24" ht="15.5" x14ac:dyDescent="0.35">
      <c r="A105" s="14" t="s">
        <v>547</v>
      </c>
      <c r="B105" s="14" t="s">
        <v>548</v>
      </c>
      <c r="C105" s="14" t="s">
        <v>35</v>
      </c>
      <c r="D105" s="14" t="s">
        <v>580</v>
      </c>
      <c r="E105" s="14" t="s">
        <v>59</v>
      </c>
      <c r="F105" s="14" t="s">
        <v>569</v>
      </c>
      <c r="G105" s="14" t="s">
        <v>581</v>
      </c>
      <c r="H105" s="14" t="s">
        <v>582</v>
      </c>
      <c r="I105" s="23" t="s">
        <v>913</v>
      </c>
      <c r="J105" s="14" t="s">
        <v>583</v>
      </c>
      <c r="K105" s="21" t="s">
        <v>107</v>
      </c>
      <c r="L105" s="22">
        <f t="shared" si="8"/>
        <v>132</v>
      </c>
      <c r="M105" s="21" t="s">
        <v>54</v>
      </c>
      <c r="N105" s="22">
        <f t="shared" si="9"/>
        <v>35</v>
      </c>
      <c r="O105" s="21" t="s">
        <v>25</v>
      </c>
      <c r="P105" s="22">
        <f t="shared" si="10"/>
        <v>0</v>
      </c>
      <c r="Q105" s="21" t="s">
        <v>37</v>
      </c>
      <c r="R105" s="22">
        <f t="shared" si="11"/>
        <v>225.5</v>
      </c>
      <c r="S105" s="21" t="s">
        <v>125</v>
      </c>
      <c r="T105" s="22">
        <f t="shared" si="12"/>
        <v>565</v>
      </c>
      <c r="U105" s="21" t="s">
        <v>25</v>
      </c>
      <c r="V105" s="22">
        <f t="shared" si="13"/>
        <v>0</v>
      </c>
      <c r="W105" s="14">
        <f t="shared" si="14"/>
        <v>185</v>
      </c>
      <c r="X105" s="22">
        <f t="shared" si="15"/>
        <v>957.5</v>
      </c>
    </row>
    <row r="106" spans="1:24" ht="15.5" x14ac:dyDescent="0.35">
      <c r="A106" s="14" t="s">
        <v>547</v>
      </c>
      <c r="B106" s="14" t="s">
        <v>548</v>
      </c>
      <c r="C106" s="14" t="s">
        <v>35</v>
      </c>
      <c r="D106" s="14" t="s">
        <v>584</v>
      </c>
      <c r="E106" s="14" t="s">
        <v>59</v>
      </c>
      <c r="F106" s="14" t="s">
        <v>575</v>
      </c>
      <c r="G106" s="14" t="s">
        <v>585</v>
      </c>
      <c r="H106" s="14" t="s">
        <v>586</v>
      </c>
      <c r="I106" s="23" t="s">
        <v>894</v>
      </c>
      <c r="J106" s="14" t="s">
        <v>587</v>
      </c>
      <c r="K106" s="21" t="s">
        <v>48</v>
      </c>
      <c r="L106" s="22">
        <f t="shared" si="8"/>
        <v>11</v>
      </c>
      <c r="M106" s="21" t="s">
        <v>25</v>
      </c>
      <c r="N106" s="22">
        <f t="shared" si="9"/>
        <v>0</v>
      </c>
      <c r="O106" s="21" t="s">
        <v>25</v>
      </c>
      <c r="P106" s="22">
        <f t="shared" si="10"/>
        <v>0</v>
      </c>
      <c r="Q106" s="21" t="s">
        <v>55</v>
      </c>
      <c r="R106" s="22">
        <f t="shared" si="11"/>
        <v>44</v>
      </c>
      <c r="S106" s="21" t="s">
        <v>55</v>
      </c>
      <c r="T106" s="22">
        <f t="shared" si="12"/>
        <v>40</v>
      </c>
      <c r="U106" s="21" t="s">
        <v>25</v>
      </c>
      <c r="V106" s="22">
        <f t="shared" si="13"/>
        <v>0</v>
      </c>
      <c r="W106" s="14">
        <f t="shared" si="14"/>
        <v>18</v>
      </c>
      <c r="X106" s="22">
        <f t="shared" si="15"/>
        <v>95</v>
      </c>
    </row>
    <row r="107" spans="1:24" ht="15.5" x14ac:dyDescent="0.35">
      <c r="A107" s="14" t="s">
        <v>547</v>
      </c>
      <c r="B107" s="14" t="s">
        <v>548</v>
      </c>
      <c r="C107" s="14" t="s">
        <v>35</v>
      </c>
      <c r="D107" s="14" t="s">
        <v>588</v>
      </c>
      <c r="E107" s="14" t="s">
        <v>59</v>
      </c>
      <c r="F107" s="14" t="s">
        <v>589</v>
      </c>
      <c r="G107" s="14" t="s">
        <v>590</v>
      </c>
      <c r="H107" s="14" t="s">
        <v>591</v>
      </c>
      <c r="I107" s="23" t="s">
        <v>914</v>
      </c>
      <c r="J107" s="14" t="s">
        <v>592</v>
      </c>
      <c r="K107" s="21" t="s">
        <v>50</v>
      </c>
      <c r="L107" s="22">
        <f t="shared" si="8"/>
        <v>49.5</v>
      </c>
      <c r="M107" s="21" t="s">
        <v>25</v>
      </c>
      <c r="N107" s="22">
        <f t="shared" si="9"/>
        <v>0</v>
      </c>
      <c r="O107" s="21" t="s">
        <v>50</v>
      </c>
      <c r="P107" s="22">
        <f t="shared" si="10"/>
        <v>4.5</v>
      </c>
      <c r="Q107" s="21" t="s">
        <v>95</v>
      </c>
      <c r="R107" s="22">
        <f t="shared" si="11"/>
        <v>55</v>
      </c>
      <c r="S107" s="21" t="s">
        <v>107</v>
      </c>
      <c r="T107" s="22">
        <f t="shared" si="12"/>
        <v>120</v>
      </c>
      <c r="U107" s="21" t="s">
        <v>25</v>
      </c>
      <c r="V107" s="22">
        <f t="shared" si="13"/>
        <v>0</v>
      </c>
      <c r="W107" s="14">
        <f t="shared" si="14"/>
        <v>52</v>
      </c>
      <c r="X107" s="22">
        <f t="shared" si="15"/>
        <v>229</v>
      </c>
    </row>
    <row r="108" spans="1:24" ht="15.5" x14ac:dyDescent="0.35">
      <c r="A108" s="14" t="s">
        <v>547</v>
      </c>
      <c r="B108" s="14" t="s">
        <v>548</v>
      </c>
      <c r="C108" s="14" t="s">
        <v>35</v>
      </c>
      <c r="D108" s="14" t="s">
        <v>593</v>
      </c>
      <c r="E108" s="14" t="s">
        <v>59</v>
      </c>
      <c r="F108" s="14" t="s">
        <v>558</v>
      </c>
      <c r="G108" s="14" t="s">
        <v>33</v>
      </c>
      <c r="H108" s="19" t="s">
        <v>856</v>
      </c>
      <c r="I108" s="20" t="s">
        <v>558</v>
      </c>
      <c r="J108" s="14" t="s">
        <v>594</v>
      </c>
      <c r="K108" s="21" t="s">
        <v>55</v>
      </c>
      <c r="L108" s="22">
        <f t="shared" si="8"/>
        <v>44</v>
      </c>
      <c r="M108" s="21" t="s">
        <v>26</v>
      </c>
      <c r="N108" s="22">
        <f t="shared" si="9"/>
        <v>20</v>
      </c>
      <c r="O108" s="21" t="s">
        <v>25</v>
      </c>
      <c r="P108" s="22">
        <f t="shared" si="10"/>
        <v>0</v>
      </c>
      <c r="Q108" s="21" t="s">
        <v>43</v>
      </c>
      <c r="R108" s="22">
        <f t="shared" si="11"/>
        <v>99</v>
      </c>
      <c r="S108" s="21" t="s">
        <v>46</v>
      </c>
      <c r="T108" s="22">
        <f t="shared" si="12"/>
        <v>125</v>
      </c>
      <c r="U108" s="21" t="s">
        <v>25</v>
      </c>
      <c r="V108" s="22">
        <f t="shared" si="13"/>
        <v>0</v>
      </c>
      <c r="W108" s="14">
        <f t="shared" si="14"/>
        <v>55</v>
      </c>
      <c r="X108" s="22">
        <f t="shared" si="15"/>
        <v>288</v>
      </c>
    </row>
    <row r="109" spans="1:24" ht="15.5" x14ac:dyDescent="0.35">
      <c r="A109" s="14" t="s">
        <v>547</v>
      </c>
      <c r="B109" s="14" t="s">
        <v>548</v>
      </c>
      <c r="C109" s="14" t="s">
        <v>35</v>
      </c>
      <c r="D109" s="14" t="s">
        <v>595</v>
      </c>
      <c r="E109" s="14" t="s">
        <v>59</v>
      </c>
      <c r="F109" s="14" t="s">
        <v>589</v>
      </c>
      <c r="G109" s="14" t="s">
        <v>596</v>
      </c>
      <c r="H109" s="14" t="s">
        <v>597</v>
      </c>
      <c r="I109" s="23" t="s">
        <v>922</v>
      </c>
      <c r="J109" s="14" t="s">
        <v>598</v>
      </c>
      <c r="K109" s="21" t="s">
        <v>54</v>
      </c>
      <c r="L109" s="22">
        <f t="shared" si="8"/>
        <v>38.5</v>
      </c>
      <c r="M109" s="21" t="s">
        <v>23</v>
      </c>
      <c r="N109" s="22">
        <f t="shared" si="9"/>
        <v>5</v>
      </c>
      <c r="O109" s="21" t="s">
        <v>25</v>
      </c>
      <c r="P109" s="22">
        <f t="shared" si="10"/>
        <v>0</v>
      </c>
      <c r="Q109" s="21" t="s">
        <v>104</v>
      </c>
      <c r="R109" s="22">
        <f t="shared" si="11"/>
        <v>159.5</v>
      </c>
      <c r="S109" s="21" t="s">
        <v>41</v>
      </c>
      <c r="T109" s="22">
        <f t="shared" si="12"/>
        <v>195</v>
      </c>
      <c r="U109" s="21" t="s">
        <v>25</v>
      </c>
      <c r="V109" s="22">
        <f t="shared" si="13"/>
        <v>0</v>
      </c>
      <c r="W109" s="14">
        <f t="shared" si="14"/>
        <v>76</v>
      </c>
      <c r="X109" s="22">
        <f t="shared" si="15"/>
        <v>398</v>
      </c>
    </row>
    <row r="110" spans="1:24" ht="15.5" x14ac:dyDescent="0.35">
      <c r="A110" s="14" t="s">
        <v>599</v>
      </c>
      <c r="B110" s="14" t="s">
        <v>600</v>
      </c>
      <c r="C110" s="14" t="s">
        <v>23</v>
      </c>
      <c r="D110" s="14" t="s">
        <v>601</v>
      </c>
      <c r="E110" s="14" t="s">
        <v>60</v>
      </c>
      <c r="F110" s="14" t="s">
        <v>602</v>
      </c>
      <c r="G110" s="14" t="s">
        <v>33</v>
      </c>
      <c r="H110" s="19" t="s">
        <v>856</v>
      </c>
      <c r="I110" s="20" t="s">
        <v>602</v>
      </c>
      <c r="J110" s="14" t="s">
        <v>603</v>
      </c>
      <c r="K110" s="21" t="s">
        <v>75</v>
      </c>
      <c r="L110" s="22">
        <f t="shared" si="8"/>
        <v>720.5</v>
      </c>
      <c r="M110" s="21" t="s">
        <v>69</v>
      </c>
      <c r="N110" s="22">
        <f t="shared" si="9"/>
        <v>140</v>
      </c>
      <c r="O110" s="21" t="s">
        <v>25</v>
      </c>
      <c r="P110" s="22">
        <f t="shared" si="10"/>
        <v>0</v>
      </c>
      <c r="Q110" s="21" t="s">
        <v>604</v>
      </c>
      <c r="R110" s="22">
        <f t="shared" si="11"/>
        <v>1628</v>
      </c>
      <c r="S110" s="21" t="s">
        <v>109</v>
      </c>
      <c r="T110" s="22">
        <f t="shared" si="12"/>
        <v>2615</v>
      </c>
      <c r="U110" s="21" t="s">
        <v>54</v>
      </c>
      <c r="V110" s="22">
        <f t="shared" si="13"/>
        <v>38.5</v>
      </c>
      <c r="W110" s="14">
        <f t="shared" si="14"/>
        <v>985</v>
      </c>
      <c r="X110" s="22">
        <f t="shared" si="15"/>
        <v>5142</v>
      </c>
    </row>
    <row r="111" spans="1:24" ht="15.5" x14ac:dyDescent="0.35">
      <c r="A111" s="14" t="s">
        <v>599</v>
      </c>
      <c r="B111" s="14" t="s">
        <v>600</v>
      </c>
      <c r="C111" s="14" t="s">
        <v>23</v>
      </c>
      <c r="D111" s="14" t="s">
        <v>605</v>
      </c>
      <c r="E111" s="14" t="s">
        <v>60</v>
      </c>
      <c r="F111" s="14" t="s">
        <v>606</v>
      </c>
      <c r="G111" s="14" t="s">
        <v>33</v>
      </c>
      <c r="H111" s="19" t="s">
        <v>856</v>
      </c>
      <c r="I111" s="20" t="s">
        <v>606</v>
      </c>
      <c r="J111" s="14" t="s">
        <v>607</v>
      </c>
      <c r="K111" s="21" t="s">
        <v>54</v>
      </c>
      <c r="L111" s="22">
        <f t="shared" si="8"/>
        <v>38.5</v>
      </c>
      <c r="M111" s="21" t="s">
        <v>30</v>
      </c>
      <c r="N111" s="22">
        <f t="shared" si="9"/>
        <v>15</v>
      </c>
      <c r="O111" s="21" t="s">
        <v>25</v>
      </c>
      <c r="P111" s="22">
        <f t="shared" si="10"/>
        <v>0</v>
      </c>
      <c r="Q111" s="21" t="s">
        <v>35</v>
      </c>
      <c r="R111" s="22">
        <f t="shared" si="11"/>
        <v>115.5</v>
      </c>
      <c r="S111" s="21" t="s">
        <v>83</v>
      </c>
      <c r="T111" s="22">
        <f t="shared" si="12"/>
        <v>130</v>
      </c>
      <c r="U111" s="21" t="s">
        <v>25</v>
      </c>
      <c r="V111" s="22">
        <f t="shared" si="13"/>
        <v>0</v>
      </c>
      <c r="W111" s="14">
        <f t="shared" si="14"/>
        <v>57</v>
      </c>
      <c r="X111" s="22">
        <f t="shared" si="15"/>
        <v>299</v>
      </c>
    </row>
    <row r="112" spans="1:24" ht="15.5" x14ac:dyDescent="0.35">
      <c r="A112" s="14" t="s">
        <v>599</v>
      </c>
      <c r="B112" s="14" t="s">
        <v>600</v>
      </c>
      <c r="C112" s="14" t="s">
        <v>23</v>
      </c>
      <c r="D112" s="14" t="s">
        <v>608</v>
      </c>
      <c r="E112" s="14" t="s">
        <v>60</v>
      </c>
      <c r="F112" s="14" t="s">
        <v>609</v>
      </c>
      <c r="G112" s="14" t="s">
        <v>33</v>
      </c>
      <c r="H112" s="19" t="s">
        <v>856</v>
      </c>
      <c r="I112" s="20" t="s">
        <v>609</v>
      </c>
      <c r="J112" s="14" t="s">
        <v>610</v>
      </c>
      <c r="K112" s="21" t="s">
        <v>65</v>
      </c>
      <c r="L112" s="22">
        <f t="shared" si="8"/>
        <v>192.5</v>
      </c>
      <c r="M112" s="21" t="s">
        <v>54</v>
      </c>
      <c r="N112" s="22">
        <f t="shared" si="9"/>
        <v>35</v>
      </c>
      <c r="O112" s="21" t="s">
        <v>25</v>
      </c>
      <c r="P112" s="22">
        <f t="shared" si="10"/>
        <v>0</v>
      </c>
      <c r="Q112" s="21" t="s">
        <v>74</v>
      </c>
      <c r="R112" s="22">
        <f t="shared" si="11"/>
        <v>319</v>
      </c>
      <c r="S112" s="21" t="s">
        <v>169</v>
      </c>
      <c r="T112" s="22">
        <f t="shared" si="12"/>
        <v>580</v>
      </c>
      <c r="U112" s="21" t="s">
        <v>25</v>
      </c>
      <c r="V112" s="22">
        <f t="shared" si="13"/>
        <v>0</v>
      </c>
      <c r="W112" s="14">
        <f t="shared" si="14"/>
        <v>216</v>
      </c>
      <c r="X112" s="22">
        <f t="shared" si="15"/>
        <v>1126.5</v>
      </c>
    </row>
    <row r="113" spans="1:24" ht="15.5" x14ac:dyDescent="0.35">
      <c r="A113" s="14" t="s">
        <v>599</v>
      </c>
      <c r="B113" s="14" t="s">
        <v>600</v>
      </c>
      <c r="C113" s="14" t="s">
        <v>23</v>
      </c>
      <c r="D113" s="14" t="s">
        <v>611</v>
      </c>
      <c r="E113" s="14" t="s">
        <v>60</v>
      </c>
      <c r="F113" s="14" t="s">
        <v>612</v>
      </c>
      <c r="G113" s="14" t="s">
        <v>33</v>
      </c>
      <c r="H113" s="19" t="s">
        <v>856</v>
      </c>
      <c r="I113" s="20" t="s">
        <v>612</v>
      </c>
      <c r="J113" s="14" t="s">
        <v>613</v>
      </c>
      <c r="K113" s="21" t="s">
        <v>25</v>
      </c>
      <c r="L113" s="22">
        <f t="shared" si="8"/>
        <v>0</v>
      </c>
      <c r="M113" s="21" t="s">
        <v>94</v>
      </c>
      <c r="N113" s="22">
        <f t="shared" si="9"/>
        <v>65</v>
      </c>
      <c r="O113" s="21" t="s">
        <v>25</v>
      </c>
      <c r="P113" s="22">
        <f t="shared" si="10"/>
        <v>0</v>
      </c>
      <c r="Q113" s="21" t="s">
        <v>25</v>
      </c>
      <c r="R113" s="22">
        <f t="shared" si="11"/>
        <v>0</v>
      </c>
      <c r="S113" s="21" t="s">
        <v>28</v>
      </c>
      <c r="T113" s="22">
        <f t="shared" si="12"/>
        <v>405</v>
      </c>
      <c r="U113" s="21" t="s">
        <v>23</v>
      </c>
      <c r="V113" s="22">
        <f t="shared" si="13"/>
        <v>5.5</v>
      </c>
      <c r="W113" s="14">
        <f t="shared" si="14"/>
        <v>95</v>
      </c>
      <c r="X113" s="22">
        <f t="shared" si="15"/>
        <v>475.5</v>
      </c>
    </row>
    <row r="114" spans="1:24" ht="15.5" x14ac:dyDescent="0.35">
      <c r="A114" s="14" t="s">
        <v>599</v>
      </c>
      <c r="B114" s="14" t="s">
        <v>600</v>
      </c>
      <c r="C114" s="14" t="s">
        <v>23</v>
      </c>
      <c r="D114" s="14" t="s">
        <v>614</v>
      </c>
      <c r="E114" s="14" t="s">
        <v>60</v>
      </c>
      <c r="F114" s="14" t="s">
        <v>615</v>
      </c>
      <c r="G114" s="14" t="s">
        <v>33</v>
      </c>
      <c r="H114" s="19" t="s">
        <v>856</v>
      </c>
      <c r="I114" s="20" t="s">
        <v>615</v>
      </c>
      <c r="J114" s="14" t="s">
        <v>616</v>
      </c>
      <c r="K114" s="21" t="s">
        <v>30</v>
      </c>
      <c r="L114" s="22">
        <f t="shared" si="8"/>
        <v>16.5</v>
      </c>
      <c r="M114" s="21" t="s">
        <v>25</v>
      </c>
      <c r="N114" s="22">
        <f t="shared" si="9"/>
        <v>0</v>
      </c>
      <c r="O114" s="21" t="s">
        <v>25</v>
      </c>
      <c r="P114" s="22">
        <f t="shared" si="10"/>
        <v>0</v>
      </c>
      <c r="Q114" s="21" t="s">
        <v>23</v>
      </c>
      <c r="R114" s="22">
        <f t="shared" si="11"/>
        <v>5.5</v>
      </c>
      <c r="S114" s="21" t="s">
        <v>48</v>
      </c>
      <c r="T114" s="22">
        <f t="shared" si="12"/>
        <v>10</v>
      </c>
      <c r="U114" s="21" t="s">
        <v>26</v>
      </c>
      <c r="V114" s="22">
        <f t="shared" si="13"/>
        <v>22</v>
      </c>
      <c r="W114" s="14">
        <f t="shared" si="14"/>
        <v>10</v>
      </c>
      <c r="X114" s="22">
        <f t="shared" si="15"/>
        <v>54</v>
      </c>
    </row>
    <row r="115" spans="1:24" ht="15.5" x14ac:dyDescent="0.35">
      <c r="A115" s="14" t="s">
        <v>617</v>
      </c>
      <c r="B115" s="14" t="s">
        <v>618</v>
      </c>
      <c r="C115" s="14" t="s">
        <v>86</v>
      </c>
      <c r="D115" s="14" t="s">
        <v>619</v>
      </c>
      <c r="E115" s="14" t="s">
        <v>82</v>
      </c>
      <c r="F115" s="14" t="s">
        <v>620</v>
      </c>
      <c r="G115" s="14" t="s">
        <v>621</v>
      </c>
      <c r="H115" s="14" t="s">
        <v>622</v>
      </c>
      <c r="I115" s="23" t="s">
        <v>889</v>
      </c>
      <c r="J115" s="14" t="s">
        <v>623</v>
      </c>
      <c r="K115" s="21" t="s">
        <v>25</v>
      </c>
      <c r="L115" s="22">
        <f t="shared" si="8"/>
        <v>0</v>
      </c>
      <c r="M115" s="21" t="s">
        <v>25</v>
      </c>
      <c r="N115" s="22">
        <f t="shared" si="9"/>
        <v>0</v>
      </c>
      <c r="O115" s="21" t="s">
        <v>25</v>
      </c>
      <c r="P115" s="22">
        <f t="shared" si="10"/>
        <v>0</v>
      </c>
      <c r="Q115" s="21" t="s">
        <v>25</v>
      </c>
      <c r="R115" s="22">
        <f t="shared" si="11"/>
        <v>0</v>
      </c>
      <c r="S115" s="21" t="s">
        <v>23</v>
      </c>
      <c r="T115" s="22">
        <f t="shared" si="12"/>
        <v>5</v>
      </c>
      <c r="U115" s="21" t="s">
        <v>25</v>
      </c>
      <c r="V115" s="22">
        <f t="shared" si="13"/>
        <v>0</v>
      </c>
      <c r="W115" s="14">
        <f t="shared" si="14"/>
        <v>1</v>
      </c>
      <c r="X115" s="22">
        <f t="shared" si="15"/>
        <v>5</v>
      </c>
    </row>
    <row r="116" spans="1:24" ht="15.5" x14ac:dyDescent="0.35">
      <c r="A116" s="14" t="s">
        <v>617</v>
      </c>
      <c r="B116" s="14" t="s">
        <v>618</v>
      </c>
      <c r="C116" s="14" t="s">
        <v>86</v>
      </c>
      <c r="D116" s="14" t="s">
        <v>624</v>
      </c>
      <c r="E116" s="14" t="s">
        <v>82</v>
      </c>
      <c r="F116" s="14" t="s">
        <v>625</v>
      </c>
      <c r="G116" s="14" t="s">
        <v>33</v>
      </c>
      <c r="H116" s="19" t="s">
        <v>856</v>
      </c>
      <c r="I116" s="20" t="s">
        <v>625</v>
      </c>
      <c r="J116" s="14" t="s">
        <v>626</v>
      </c>
      <c r="K116" s="21" t="s">
        <v>26</v>
      </c>
      <c r="L116" s="22">
        <f t="shared" si="8"/>
        <v>22</v>
      </c>
      <c r="M116" s="21" t="s">
        <v>25</v>
      </c>
      <c r="N116" s="22">
        <f t="shared" si="9"/>
        <v>0</v>
      </c>
      <c r="O116" s="21" t="s">
        <v>25</v>
      </c>
      <c r="P116" s="22">
        <f t="shared" si="10"/>
        <v>0</v>
      </c>
      <c r="Q116" s="21" t="s">
        <v>26</v>
      </c>
      <c r="R116" s="22">
        <f t="shared" si="11"/>
        <v>22</v>
      </c>
      <c r="S116" s="21" t="s">
        <v>26</v>
      </c>
      <c r="T116" s="22">
        <f t="shared" si="12"/>
        <v>20</v>
      </c>
      <c r="U116" s="21" t="s">
        <v>25</v>
      </c>
      <c r="V116" s="22">
        <f t="shared" si="13"/>
        <v>0</v>
      </c>
      <c r="W116" s="14">
        <f t="shared" si="14"/>
        <v>12</v>
      </c>
      <c r="X116" s="22">
        <f t="shared" si="15"/>
        <v>64</v>
      </c>
    </row>
    <row r="117" spans="1:24" ht="15.5" x14ac:dyDescent="0.35">
      <c r="A117" s="14" t="s">
        <v>617</v>
      </c>
      <c r="B117" s="14" t="s">
        <v>618</v>
      </c>
      <c r="C117" s="14" t="s">
        <v>86</v>
      </c>
      <c r="D117" s="14" t="s">
        <v>627</v>
      </c>
      <c r="E117" s="14" t="s">
        <v>82</v>
      </c>
      <c r="F117" s="14" t="s">
        <v>628</v>
      </c>
      <c r="G117" s="14" t="s">
        <v>33</v>
      </c>
      <c r="H117" s="19" t="s">
        <v>856</v>
      </c>
      <c r="I117" s="20" t="s">
        <v>628</v>
      </c>
      <c r="J117" s="14" t="s">
        <v>629</v>
      </c>
      <c r="K117" s="21" t="s">
        <v>25</v>
      </c>
      <c r="L117" s="22">
        <f t="shared" si="8"/>
        <v>0</v>
      </c>
      <c r="M117" s="21" t="s">
        <v>23</v>
      </c>
      <c r="N117" s="22">
        <f t="shared" si="9"/>
        <v>5</v>
      </c>
      <c r="O117" s="21" t="s">
        <v>25</v>
      </c>
      <c r="P117" s="22">
        <f t="shared" si="10"/>
        <v>0</v>
      </c>
      <c r="Q117" s="21" t="s">
        <v>25</v>
      </c>
      <c r="R117" s="22">
        <f t="shared" si="11"/>
        <v>0</v>
      </c>
      <c r="S117" s="21" t="s">
        <v>23</v>
      </c>
      <c r="T117" s="22">
        <f t="shared" si="12"/>
        <v>5</v>
      </c>
      <c r="U117" s="21" t="s">
        <v>25</v>
      </c>
      <c r="V117" s="22">
        <f t="shared" si="13"/>
        <v>0</v>
      </c>
      <c r="W117" s="14">
        <f t="shared" si="14"/>
        <v>2</v>
      </c>
      <c r="X117" s="22">
        <f t="shared" si="15"/>
        <v>10</v>
      </c>
    </row>
    <row r="118" spans="1:24" ht="15.5" x14ac:dyDescent="0.35">
      <c r="A118" s="14" t="s">
        <v>617</v>
      </c>
      <c r="B118" s="14" t="s">
        <v>618</v>
      </c>
      <c r="C118" s="14" t="s">
        <v>86</v>
      </c>
      <c r="D118" s="14" t="s">
        <v>630</v>
      </c>
      <c r="E118" s="14" t="s">
        <v>82</v>
      </c>
      <c r="F118" s="14" t="s">
        <v>631</v>
      </c>
      <c r="G118" s="14" t="s">
        <v>33</v>
      </c>
      <c r="H118" s="19" t="s">
        <v>856</v>
      </c>
      <c r="I118" s="20" t="s">
        <v>631</v>
      </c>
      <c r="J118" s="14" t="s">
        <v>632</v>
      </c>
      <c r="K118" s="21" t="s">
        <v>30</v>
      </c>
      <c r="L118" s="22">
        <f t="shared" si="8"/>
        <v>16.5</v>
      </c>
      <c r="M118" s="21" t="s">
        <v>26</v>
      </c>
      <c r="N118" s="22">
        <f t="shared" si="9"/>
        <v>20</v>
      </c>
      <c r="O118" s="21" t="s">
        <v>25</v>
      </c>
      <c r="P118" s="22">
        <f t="shared" si="10"/>
        <v>0</v>
      </c>
      <c r="Q118" s="21" t="s">
        <v>55</v>
      </c>
      <c r="R118" s="22">
        <f t="shared" si="11"/>
        <v>44</v>
      </c>
      <c r="S118" s="21" t="s">
        <v>35</v>
      </c>
      <c r="T118" s="22">
        <f t="shared" si="12"/>
        <v>105</v>
      </c>
      <c r="U118" s="21" t="s">
        <v>48</v>
      </c>
      <c r="V118" s="22">
        <f t="shared" si="13"/>
        <v>11</v>
      </c>
      <c r="W118" s="14">
        <f t="shared" si="14"/>
        <v>38</v>
      </c>
      <c r="X118" s="22">
        <f t="shared" si="15"/>
        <v>196.5</v>
      </c>
    </row>
    <row r="119" spans="1:24" ht="15.5" x14ac:dyDescent="0.35">
      <c r="A119" s="14" t="s">
        <v>633</v>
      </c>
      <c r="B119" s="14" t="s">
        <v>634</v>
      </c>
      <c r="C119" s="14" t="s">
        <v>23</v>
      </c>
      <c r="D119" s="14" t="s">
        <v>635</v>
      </c>
      <c r="E119" s="14" t="s">
        <v>151</v>
      </c>
      <c r="F119" s="14" t="s">
        <v>636</v>
      </c>
      <c r="G119" s="14" t="s">
        <v>637</v>
      </c>
      <c r="H119" s="14" t="s">
        <v>638</v>
      </c>
      <c r="I119" s="23" t="s">
        <v>888</v>
      </c>
      <c r="J119" s="14" t="s">
        <v>639</v>
      </c>
      <c r="K119" s="21" t="s">
        <v>84</v>
      </c>
      <c r="L119" s="22">
        <f t="shared" ref="L119:L175" si="16">K119*5.5</f>
        <v>33</v>
      </c>
      <c r="M119" s="21" t="s">
        <v>25</v>
      </c>
      <c r="N119" s="22">
        <f t="shared" ref="N119:N175" si="17">M119*5</f>
        <v>0</v>
      </c>
      <c r="O119" s="21" t="s">
        <v>25</v>
      </c>
      <c r="P119" s="22">
        <f t="shared" ref="P119:P175" si="18">O119*0.5</f>
        <v>0</v>
      </c>
      <c r="Q119" s="21" t="s">
        <v>68</v>
      </c>
      <c r="R119" s="22">
        <f t="shared" ref="R119:R175" si="19">Q119*5.5</f>
        <v>93.5</v>
      </c>
      <c r="S119" s="21" t="s">
        <v>117</v>
      </c>
      <c r="T119" s="22">
        <f t="shared" ref="T119:T175" si="20">S119*5</f>
        <v>100</v>
      </c>
      <c r="U119" s="21" t="s">
        <v>25</v>
      </c>
      <c r="V119" s="22">
        <f t="shared" ref="V119:V175" si="21">U119*5.5</f>
        <v>0</v>
      </c>
      <c r="W119" s="14">
        <f t="shared" ref="W119:W175" si="22">K119+M119+O119+Q119+S119+U119</f>
        <v>43</v>
      </c>
      <c r="X119" s="22">
        <f t="shared" ref="X119:X175" si="23">SUM(L119+N119+P119+R119+T119+V119)</f>
        <v>226.5</v>
      </c>
    </row>
    <row r="120" spans="1:24" ht="15.5" x14ac:dyDescent="0.35">
      <c r="A120" s="14" t="s">
        <v>633</v>
      </c>
      <c r="B120" s="14" t="s">
        <v>634</v>
      </c>
      <c r="C120" s="14" t="s">
        <v>23</v>
      </c>
      <c r="D120" s="14" t="s">
        <v>640</v>
      </c>
      <c r="E120" s="14" t="s">
        <v>151</v>
      </c>
      <c r="F120" s="14" t="s">
        <v>641</v>
      </c>
      <c r="G120" s="14" t="s">
        <v>33</v>
      </c>
      <c r="H120" s="19" t="s">
        <v>856</v>
      </c>
      <c r="I120" s="20" t="s">
        <v>641</v>
      </c>
      <c r="J120" s="14" t="s">
        <v>642</v>
      </c>
      <c r="K120" s="21" t="s">
        <v>51</v>
      </c>
      <c r="L120" s="22">
        <f t="shared" si="16"/>
        <v>808.5</v>
      </c>
      <c r="M120" s="21" t="s">
        <v>94</v>
      </c>
      <c r="N120" s="22">
        <f t="shared" si="17"/>
        <v>65</v>
      </c>
      <c r="O120" s="21" t="s">
        <v>25</v>
      </c>
      <c r="P120" s="22">
        <f t="shared" si="18"/>
        <v>0</v>
      </c>
      <c r="Q120" s="21" t="s">
        <v>183</v>
      </c>
      <c r="R120" s="22">
        <f t="shared" si="19"/>
        <v>1771</v>
      </c>
      <c r="S120" s="21" t="s">
        <v>643</v>
      </c>
      <c r="T120" s="22">
        <f t="shared" si="20"/>
        <v>2385</v>
      </c>
      <c r="U120" s="21" t="s">
        <v>23</v>
      </c>
      <c r="V120" s="22">
        <f t="shared" si="21"/>
        <v>5.5</v>
      </c>
      <c r="W120" s="14">
        <f t="shared" si="22"/>
        <v>960</v>
      </c>
      <c r="X120" s="22">
        <f t="shared" si="23"/>
        <v>5035</v>
      </c>
    </row>
    <row r="121" spans="1:24" ht="15.5" x14ac:dyDescent="0.35">
      <c r="A121" s="14" t="s">
        <v>633</v>
      </c>
      <c r="B121" s="14" t="s">
        <v>634</v>
      </c>
      <c r="C121" s="14" t="s">
        <v>23</v>
      </c>
      <c r="D121" s="14" t="s">
        <v>644</v>
      </c>
      <c r="E121" s="14" t="s">
        <v>151</v>
      </c>
      <c r="F121" s="14" t="s">
        <v>645</v>
      </c>
      <c r="G121" s="14" t="s">
        <v>646</v>
      </c>
      <c r="H121" s="14" t="s">
        <v>647</v>
      </c>
      <c r="I121" s="23" t="s">
        <v>911</v>
      </c>
      <c r="J121" s="14" t="s">
        <v>648</v>
      </c>
      <c r="K121" s="21" t="s">
        <v>25</v>
      </c>
      <c r="L121" s="22">
        <f t="shared" si="16"/>
        <v>0</v>
      </c>
      <c r="M121" s="21" t="s">
        <v>25</v>
      </c>
      <c r="N121" s="22">
        <f t="shared" si="17"/>
        <v>0</v>
      </c>
      <c r="O121" s="21" t="s">
        <v>25</v>
      </c>
      <c r="P121" s="22">
        <f t="shared" si="18"/>
        <v>0</v>
      </c>
      <c r="Q121" s="21" t="s">
        <v>26</v>
      </c>
      <c r="R121" s="22">
        <f t="shared" si="19"/>
        <v>22</v>
      </c>
      <c r="S121" s="21" t="s">
        <v>86</v>
      </c>
      <c r="T121" s="22">
        <f t="shared" si="20"/>
        <v>110</v>
      </c>
      <c r="U121" s="21" t="s">
        <v>25</v>
      </c>
      <c r="V121" s="22">
        <f t="shared" si="21"/>
        <v>0</v>
      </c>
      <c r="W121" s="14">
        <f t="shared" si="22"/>
        <v>26</v>
      </c>
      <c r="X121" s="22">
        <f t="shared" si="23"/>
        <v>132</v>
      </c>
    </row>
    <row r="122" spans="1:24" ht="15.5" x14ac:dyDescent="0.35">
      <c r="A122" s="14" t="s">
        <v>633</v>
      </c>
      <c r="B122" s="14" t="s">
        <v>634</v>
      </c>
      <c r="C122" s="14" t="s">
        <v>23</v>
      </c>
      <c r="D122" s="14" t="s">
        <v>649</v>
      </c>
      <c r="E122" s="14" t="s">
        <v>151</v>
      </c>
      <c r="F122" s="14" t="s">
        <v>650</v>
      </c>
      <c r="G122" s="14" t="s">
        <v>33</v>
      </c>
      <c r="H122" s="19" t="s">
        <v>856</v>
      </c>
      <c r="I122" s="20" t="s">
        <v>650</v>
      </c>
      <c r="J122" s="14" t="s">
        <v>651</v>
      </c>
      <c r="K122" s="21" t="s">
        <v>27</v>
      </c>
      <c r="L122" s="22">
        <f t="shared" si="16"/>
        <v>27.5</v>
      </c>
      <c r="M122" s="21" t="s">
        <v>25</v>
      </c>
      <c r="N122" s="22">
        <f t="shared" si="17"/>
        <v>0</v>
      </c>
      <c r="O122" s="21" t="s">
        <v>25</v>
      </c>
      <c r="P122" s="22">
        <f t="shared" si="18"/>
        <v>0</v>
      </c>
      <c r="Q122" s="21" t="s">
        <v>54</v>
      </c>
      <c r="R122" s="22">
        <f t="shared" si="19"/>
        <v>38.5</v>
      </c>
      <c r="S122" s="21" t="s">
        <v>30</v>
      </c>
      <c r="T122" s="22">
        <f t="shared" si="20"/>
        <v>15</v>
      </c>
      <c r="U122" s="21" t="s">
        <v>25</v>
      </c>
      <c r="V122" s="22">
        <f t="shared" si="21"/>
        <v>0</v>
      </c>
      <c r="W122" s="14">
        <f t="shared" si="22"/>
        <v>15</v>
      </c>
      <c r="X122" s="22">
        <f t="shared" si="23"/>
        <v>81</v>
      </c>
    </row>
    <row r="123" spans="1:24" ht="15.5" x14ac:dyDescent="0.35">
      <c r="A123" s="14" t="s">
        <v>633</v>
      </c>
      <c r="B123" s="14" t="s">
        <v>634</v>
      </c>
      <c r="C123" s="14" t="s">
        <v>23</v>
      </c>
      <c r="D123" s="14" t="s">
        <v>652</v>
      </c>
      <c r="E123" s="14" t="s">
        <v>151</v>
      </c>
      <c r="F123" s="14" t="s">
        <v>653</v>
      </c>
      <c r="G123" s="14" t="s">
        <v>654</v>
      </c>
      <c r="H123" s="14" t="s">
        <v>655</v>
      </c>
      <c r="I123" s="23" t="s">
        <v>886</v>
      </c>
      <c r="J123" s="14" t="s">
        <v>656</v>
      </c>
      <c r="K123" s="21" t="s">
        <v>25</v>
      </c>
      <c r="L123" s="22">
        <f t="shared" si="16"/>
        <v>0</v>
      </c>
      <c r="M123" s="21" t="s">
        <v>25</v>
      </c>
      <c r="N123" s="22">
        <f t="shared" si="17"/>
        <v>0</v>
      </c>
      <c r="O123" s="21" t="s">
        <v>25</v>
      </c>
      <c r="P123" s="22">
        <f t="shared" si="18"/>
        <v>0</v>
      </c>
      <c r="Q123" s="21" t="s">
        <v>25</v>
      </c>
      <c r="R123" s="22">
        <f t="shared" si="19"/>
        <v>0</v>
      </c>
      <c r="S123" s="21" t="s">
        <v>49</v>
      </c>
      <c r="T123" s="22">
        <f t="shared" si="20"/>
        <v>375</v>
      </c>
      <c r="U123" s="21" t="s">
        <v>25</v>
      </c>
      <c r="V123" s="22">
        <f t="shared" si="21"/>
        <v>0</v>
      </c>
      <c r="W123" s="14">
        <f t="shared" si="22"/>
        <v>75</v>
      </c>
      <c r="X123" s="22">
        <f t="shared" si="23"/>
        <v>375</v>
      </c>
    </row>
    <row r="124" spans="1:24" ht="15.5" x14ac:dyDescent="0.35">
      <c r="A124" s="14" t="s">
        <v>633</v>
      </c>
      <c r="B124" s="14" t="s">
        <v>634</v>
      </c>
      <c r="C124" s="14" t="s">
        <v>23</v>
      </c>
      <c r="D124" s="14" t="s">
        <v>657</v>
      </c>
      <c r="E124" s="14" t="s">
        <v>151</v>
      </c>
      <c r="F124" s="14" t="s">
        <v>658</v>
      </c>
      <c r="G124" s="14" t="s">
        <v>33</v>
      </c>
      <c r="H124" s="19" t="s">
        <v>856</v>
      </c>
      <c r="I124" s="20" t="s">
        <v>658</v>
      </c>
      <c r="J124" s="14" t="s">
        <v>659</v>
      </c>
      <c r="K124" s="21" t="s">
        <v>121</v>
      </c>
      <c r="L124" s="22">
        <f t="shared" si="16"/>
        <v>1034</v>
      </c>
      <c r="M124" s="21" t="s">
        <v>82</v>
      </c>
      <c r="N124" s="22">
        <f t="shared" si="17"/>
        <v>265</v>
      </c>
      <c r="O124" s="21" t="s">
        <v>25</v>
      </c>
      <c r="P124" s="22">
        <f t="shared" si="18"/>
        <v>0</v>
      </c>
      <c r="Q124" s="21" t="s">
        <v>194</v>
      </c>
      <c r="R124" s="22">
        <f t="shared" si="19"/>
        <v>3014</v>
      </c>
      <c r="S124" s="21" t="s">
        <v>190</v>
      </c>
      <c r="T124" s="22">
        <f t="shared" si="20"/>
        <v>7775</v>
      </c>
      <c r="U124" s="21" t="s">
        <v>25</v>
      </c>
      <c r="V124" s="22">
        <f t="shared" si="21"/>
        <v>0</v>
      </c>
      <c r="W124" s="14">
        <f t="shared" si="22"/>
        <v>2344</v>
      </c>
      <c r="X124" s="22">
        <f t="shared" si="23"/>
        <v>12088</v>
      </c>
    </row>
    <row r="125" spans="1:24" ht="15.5" x14ac:dyDescent="0.35">
      <c r="A125" s="14" t="s">
        <v>633</v>
      </c>
      <c r="B125" s="14" t="s">
        <v>634</v>
      </c>
      <c r="C125" s="14" t="s">
        <v>23</v>
      </c>
      <c r="D125" s="14" t="s">
        <v>660</v>
      </c>
      <c r="E125" s="14" t="s">
        <v>151</v>
      </c>
      <c r="F125" s="14" t="s">
        <v>661</v>
      </c>
      <c r="G125" s="14" t="s">
        <v>33</v>
      </c>
      <c r="H125" s="19" t="s">
        <v>856</v>
      </c>
      <c r="I125" s="20" t="s">
        <v>661</v>
      </c>
      <c r="J125" s="14" t="s">
        <v>662</v>
      </c>
      <c r="K125" s="21" t="s">
        <v>55</v>
      </c>
      <c r="L125" s="22">
        <f t="shared" si="16"/>
        <v>44</v>
      </c>
      <c r="M125" s="21" t="s">
        <v>25</v>
      </c>
      <c r="N125" s="22">
        <f t="shared" si="17"/>
        <v>0</v>
      </c>
      <c r="O125" s="21" t="s">
        <v>25</v>
      </c>
      <c r="P125" s="22">
        <f t="shared" si="18"/>
        <v>0</v>
      </c>
      <c r="Q125" s="21" t="s">
        <v>107</v>
      </c>
      <c r="R125" s="22">
        <f t="shared" si="19"/>
        <v>132</v>
      </c>
      <c r="S125" s="21" t="s">
        <v>115</v>
      </c>
      <c r="T125" s="22">
        <f t="shared" si="20"/>
        <v>300</v>
      </c>
      <c r="U125" s="21" t="s">
        <v>25</v>
      </c>
      <c r="V125" s="22">
        <f t="shared" si="21"/>
        <v>0</v>
      </c>
      <c r="W125" s="14">
        <f t="shared" si="22"/>
        <v>92</v>
      </c>
      <c r="X125" s="22">
        <f t="shared" si="23"/>
        <v>476</v>
      </c>
    </row>
    <row r="126" spans="1:24" ht="15.5" x14ac:dyDescent="0.35">
      <c r="A126" s="14" t="s">
        <v>633</v>
      </c>
      <c r="B126" s="14" t="s">
        <v>634</v>
      </c>
      <c r="C126" s="14" t="s">
        <v>23</v>
      </c>
      <c r="D126" s="14" t="s">
        <v>663</v>
      </c>
      <c r="E126" s="14" t="s">
        <v>151</v>
      </c>
      <c r="F126" s="14" t="s">
        <v>664</v>
      </c>
      <c r="G126" s="14" t="s">
        <v>33</v>
      </c>
      <c r="H126" s="19" t="s">
        <v>856</v>
      </c>
      <c r="I126" s="20" t="s">
        <v>664</v>
      </c>
      <c r="J126" s="14" t="s">
        <v>665</v>
      </c>
      <c r="K126" s="21" t="s">
        <v>29</v>
      </c>
      <c r="L126" s="22">
        <f t="shared" si="16"/>
        <v>473</v>
      </c>
      <c r="M126" s="21" t="s">
        <v>27</v>
      </c>
      <c r="N126" s="22">
        <f t="shared" si="17"/>
        <v>25</v>
      </c>
      <c r="O126" s="21" t="s">
        <v>25</v>
      </c>
      <c r="P126" s="22">
        <f t="shared" si="18"/>
        <v>0</v>
      </c>
      <c r="Q126" s="21" t="s">
        <v>148</v>
      </c>
      <c r="R126" s="22">
        <f t="shared" si="19"/>
        <v>1584</v>
      </c>
      <c r="S126" s="21" t="s">
        <v>202</v>
      </c>
      <c r="T126" s="22">
        <f t="shared" si="20"/>
        <v>2575</v>
      </c>
      <c r="U126" s="21" t="s">
        <v>25</v>
      </c>
      <c r="V126" s="22">
        <f t="shared" si="21"/>
        <v>0</v>
      </c>
      <c r="W126" s="14">
        <f t="shared" si="22"/>
        <v>894</v>
      </c>
      <c r="X126" s="22">
        <f t="shared" si="23"/>
        <v>4657</v>
      </c>
    </row>
    <row r="127" spans="1:24" ht="15.5" x14ac:dyDescent="0.35">
      <c r="A127" s="14" t="s">
        <v>633</v>
      </c>
      <c r="B127" s="14" t="s">
        <v>634</v>
      </c>
      <c r="C127" s="14" t="s">
        <v>23</v>
      </c>
      <c r="D127" s="14" t="s">
        <v>666</v>
      </c>
      <c r="E127" s="14" t="s">
        <v>151</v>
      </c>
      <c r="F127" s="14" t="s">
        <v>636</v>
      </c>
      <c r="G127" s="14" t="s">
        <v>667</v>
      </c>
      <c r="H127" s="14" t="s">
        <v>668</v>
      </c>
      <c r="I127" s="23" t="s">
        <v>919</v>
      </c>
      <c r="J127" s="14" t="s">
        <v>669</v>
      </c>
      <c r="K127" s="21" t="s">
        <v>25</v>
      </c>
      <c r="L127" s="22">
        <f t="shared" si="16"/>
        <v>0</v>
      </c>
      <c r="M127" s="21" t="s">
        <v>25</v>
      </c>
      <c r="N127" s="22">
        <f t="shared" si="17"/>
        <v>0</v>
      </c>
      <c r="O127" s="21" t="s">
        <v>25</v>
      </c>
      <c r="P127" s="22">
        <f t="shared" si="18"/>
        <v>0</v>
      </c>
      <c r="Q127" s="21" t="s">
        <v>25</v>
      </c>
      <c r="R127" s="22">
        <f t="shared" si="19"/>
        <v>0</v>
      </c>
      <c r="S127" s="21" t="s">
        <v>30</v>
      </c>
      <c r="T127" s="22">
        <f t="shared" si="20"/>
        <v>15</v>
      </c>
      <c r="U127" s="21" t="s">
        <v>23</v>
      </c>
      <c r="V127" s="22">
        <f t="shared" si="21"/>
        <v>5.5</v>
      </c>
      <c r="W127" s="14">
        <f t="shared" si="22"/>
        <v>4</v>
      </c>
      <c r="X127" s="22">
        <f t="shared" si="23"/>
        <v>20.5</v>
      </c>
    </row>
    <row r="128" spans="1:24" ht="15.5" x14ac:dyDescent="0.35">
      <c r="A128" s="14" t="s">
        <v>633</v>
      </c>
      <c r="B128" s="14" t="s">
        <v>634</v>
      </c>
      <c r="C128" s="14" t="s">
        <v>23</v>
      </c>
      <c r="D128" s="14" t="s">
        <v>670</v>
      </c>
      <c r="E128" s="14" t="s">
        <v>151</v>
      </c>
      <c r="F128" s="14" t="s">
        <v>671</v>
      </c>
      <c r="G128" s="14" t="s">
        <v>33</v>
      </c>
      <c r="H128" s="19" t="s">
        <v>856</v>
      </c>
      <c r="I128" s="20" t="s">
        <v>671</v>
      </c>
      <c r="J128" s="14" t="s">
        <v>672</v>
      </c>
      <c r="K128" s="21" t="s">
        <v>37</v>
      </c>
      <c r="L128" s="22">
        <f t="shared" si="16"/>
        <v>225.5</v>
      </c>
      <c r="M128" s="21" t="s">
        <v>84</v>
      </c>
      <c r="N128" s="22">
        <f t="shared" si="17"/>
        <v>30</v>
      </c>
      <c r="O128" s="21" t="s">
        <v>25</v>
      </c>
      <c r="P128" s="22">
        <f t="shared" si="18"/>
        <v>0</v>
      </c>
      <c r="Q128" s="21" t="s">
        <v>88</v>
      </c>
      <c r="R128" s="22">
        <f t="shared" si="19"/>
        <v>599.5</v>
      </c>
      <c r="S128" s="21" t="s">
        <v>186</v>
      </c>
      <c r="T128" s="22">
        <f t="shared" si="20"/>
        <v>1475</v>
      </c>
      <c r="U128" s="21" t="s">
        <v>25</v>
      </c>
      <c r="V128" s="22">
        <f t="shared" si="21"/>
        <v>0</v>
      </c>
      <c r="W128" s="14">
        <f t="shared" si="22"/>
        <v>451</v>
      </c>
      <c r="X128" s="22">
        <f t="shared" si="23"/>
        <v>2330</v>
      </c>
    </row>
    <row r="129" spans="1:24" ht="15.5" x14ac:dyDescent="0.35">
      <c r="A129" s="14" t="s">
        <v>633</v>
      </c>
      <c r="B129" s="14" t="s">
        <v>634</v>
      </c>
      <c r="C129" s="14" t="s">
        <v>23</v>
      </c>
      <c r="D129" s="14" t="s">
        <v>673</v>
      </c>
      <c r="E129" s="14" t="s">
        <v>151</v>
      </c>
      <c r="F129" s="14" t="s">
        <v>674</v>
      </c>
      <c r="G129" s="14" t="s">
        <v>33</v>
      </c>
      <c r="H129" s="19" t="s">
        <v>856</v>
      </c>
      <c r="I129" s="20" t="s">
        <v>674</v>
      </c>
      <c r="J129" s="14" t="s">
        <v>675</v>
      </c>
      <c r="K129" s="21" t="s">
        <v>99</v>
      </c>
      <c r="L129" s="22">
        <f t="shared" si="16"/>
        <v>550</v>
      </c>
      <c r="M129" s="21" t="s">
        <v>71</v>
      </c>
      <c r="N129" s="22">
        <f t="shared" si="17"/>
        <v>115</v>
      </c>
      <c r="O129" s="21" t="s">
        <v>25</v>
      </c>
      <c r="P129" s="22">
        <f t="shared" si="18"/>
        <v>0</v>
      </c>
      <c r="Q129" s="21" t="s">
        <v>186</v>
      </c>
      <c r="R129" s="22">
        <f t="shared" si="19"/>
        <v>1622.5</v>
      </c>
      <c r="S129" s="21" t="s">
        <v>676</v>
      </c>
      <c r="T129" s="22">
        <f t="shared" si="20"/>
        <v>3450</v>
      </c>
      <c r="U129" s="21" t="s">
        <v>25</v>
      </c>
      <c r="V129" s="22">
        <f t="shared" si="21"/>
        <v>0</v>
      </c>
      <c r="W129" s="14">
        <f t="shared" si="22"/>
        <v>1108</v>
      </c>
      <c r="X129" s="22">
        <f t="shared" si="23"/>
        <v>5737.5</v>
      </c>
    </row>
    <row r="130" spans="1:24" ht="15.5" x14ac:dyDescent="0.35">
      <c r="A130" s="14" t="s">
        <v>633</v>
      </c>
      <c r="B130" s="14" t="s">
        <v>634</v>
      </c>
      <c r="C130" s="14" t="s">
        <v>23</v>
      </c>
      <c r="D130" s="14" t="s">
        <v>677</v>
      </c>
      <c r="E130" s="14" t="s">
        <v>151</v>
      </c>
      <c r="F130" s="14" t="s">
        <v>678</v>
      </c>
      <c r="G130" s="14" t="s">
        <v>33</v>
      </c>
      <c r="H130" s="19" t="s">
        <v>856</v>
      </c>
      <c r="I130" s="20" t="s">
        <v>678</v>
      </c>
      <c r="J130" s="14" t="s">
        <v>205</v>
      </c>
      <c r="K130" s="21" t="s">
        <v>26</v>
      </c>
      <c r="L130" s="22">
        <f t="shared" si="16"/>
        <v>22</v>
      </c>
      <c r="M130" s="21" t="s">
        <v>25</v>
      </c>
      <c r="N130" s="22">
        <f t="shared" si="17"/>
        <v>0</v>
      </c>
      <c r="O130" s="21" t="s">
        <v>25</v>
      </c>
      <c r="P130" s="22">
        <f t="shared" si="18"/>
        <v>0</v>
      </c>
      <c r="Q130" s="21" t="s">
        <v>94</v>
      </c>
      <c r="R130" s="22">
        <f t="shared" si="19"/>
        <v>71.5</v>
      </c>
      <c r="S130" s="21" t="s">
        <v>79</v>
      </c>
      <c r="T130" s="22">
        <f t="shared" si="20"/>
        <v>185</v>
      </c>
      <c r="U130" s="21" t="s">
        <v>25</v>
      </c>
      <c r="V130" s="22">
        <f t="shared" si="21"/>
        <v>0</v>
      </c>
      <c r="W130" s="14">
        <f t="shared" si="22"/>
        <v>54</v>
      </c>
      <c r="X130" s="22">
        <f t="shared" si="23"/>
        <v>278.5</v>
      </c>
    </row>
    <row r="131" spans="1:24" ht="15.5" x14ac:dyDescent="0.35">
      <c r="A131" s="14" t="s">
        <v>633</v>
      </c>
      <c r="B131" s="14" t="s">
        <v>634</v>
      </c>
      <c r="C131" s="14" t="s">
        <v>23</v>
      </c>
      <c r="D131" s="14" t="s">
        <v>679</v>
      </c>
      <c r="E131" s="14" t="s">
        <v>151</v>
      </c>
      <c r="F131" s="14" t="s">
        <v>680</v>
      </c>
      <c r="G131" s="14" t="s">
        <v>33</v>
      </c>
      <c r="H131" s="19" t="s">
        <v>856</v>
      </c>
      <c r="I131" s="20" t="s">
        <v>680</v>
      </c>
      <c r="J131" s="14" t="s">
        <v>394</v>
      </c>
      <c r="K131" s="21" t="s">
        <v>30</v>
      </c>
      <c r="L131" s="22">
        <f t="shared" si="16"/>
        <v>16.5</v>
      </c>
      <c r="M131" s="21" t="s">
        <v>25</v>
      </c>
      <c r="N131" s="22">
        <f t="shared" si="17"/>
        <v>0</v>
      </c>
      <c r="O131" s="21" t="s">
        <v>25</v>
      </c>
      <c r="P131" s="22">
        <f t="shared" si="18"/>
        <v>0</v>
      </c>
      <c r="Q131" s="21" t="s">
        <v>56</v>
      </c>
      <c r="R131" s="22">
        <f t="shared" si="19"/>
        <v>82.5</v>
      </c>
      <c r="S131" s="21" t="s">
        <v>37</v>
      </c>
      <c r="T131" s="22">
        <f t="shared" si="20"/>
        <v>205</v>
      </c>
      <c r="U131" s="21" t="s">
        <v>25</v>
      </c>
      <c r="V131" s="22">
        <f t="shared" si="21"/>
        <v>0</v>
      </c>
      <c r="W131" s="14">
        <f t="shared" si="22"/>
        <v>59</v>
      </c>
      <c r="X131" s="22">
        <f t="shared" si="23"/>
        <v>304</v>
      </c>
    </row>
    <row r="132" spans="1:24" ht="15.5" x14ac:dyDescent="0.35">
      <c r="A132" s="14" t="s">
        <v>633</v>
      </c>
      <c r="B132" s="14" t="s">
        <v>634</v>
      </c>
      <c r="C132" s="14" t="s">
        <v>23</v>
      </c>
      <c r="D132" s="14" t="s">
        <v>681</v>
      </c>
      <c r="E132" s="14" t="s">
        <v>151</v>
      </c>
      <c r="F132" s="14" t="s">
        <v>682</v>
      </c>
      <c r="G132" s="14" t="s">
        <v>33</v>
      </c>
      <c r="H132" s="19" t="s">
        <v>856</v>
      </c>
      <c r="I132" s="20" t="s">
        <v>682</v>
      </c>
      <c r="J132" s="14" t="s">
        <v>683</v>
      </c>
      <c r="K132" s="21" t="s">
        <v>128</v>
      </c>
      <c r="L132" s="22">
        <f t="shared" si="16"/>
        <v>863.5</v>
      </c>
      <c r="M132" s="21" t="s">
        <v>93</v>
      </c>
      <c r="N132" s="22">
        <f t="shared" si="17"/>
        <v>190</v>
      </c>
      <c r="O132" s="21" t="s">
        <v>25</v>
      </c>
      <c r="P132" s="22">
        <f t="shared" si="18"/>
        <v>0</v>
      </c>
      <c r="Q132" s="21" t="s">
        <v>684</v>
      </c>
      <c r="R132" s="22">
        <f t="shared" si="19"/>
        <v>2398</v>
      </c>
      <c r="S132" s="21" t="s">
        <v>180</v>
      </c>
      <c r="T132" s="22">
        <f t="shared" si="20"/>
        <v>4895</v>
      </c>
      <c r="U132" s="21" t="s">
        <v>95</v>
      </c>
      <c r="V132" s="22">
        <f t="shared" si="21"/>
        <v>55</v>
      </c>
      <c r="W132" s="14">
        <f t="shared" si="22"/>
        <v>1620</v>
      </c>
      <c r="X132" s="22">
        <f t="shared" si="23"/>
        <v>8401.5</v>
      </c>
    </row>
    <row r="133" spans="1:24" ht="15.5" x14ac:dyDescent="0.35">
      <c r="A133" s="14" t="s">
        <v>633</v>
      </c>
      <c r="B133" s="14" t="s">
        <v>634</v>
      </c>
      <c r="C133" s="14" t="s">
        <v>23</v>
      </c>
      <c r="D133" s="14" t="s">
        <v>685</v>
      </c>
      <c r="E133" s="14" t="s">
        <v>151</v>
      </c>
      <c r="F133" s="14" t="s">
        <v>686</v>
      </c>
      <c r="G133" s="14" t="s">
        <v>33</v>
      </c>
      <c r="H133" s="19" t="s">
        <v>856</v>
      </c>
      <c r="I133" s="20" t="s">
        <v>686</v>
      </c>
      <c r="J133" s="14" t="s">
        <v>687</v>
      </c>
      <c r="K133" s="21" t="s">
        <v>56</v>
      </c>
      <c r="L133" s="22">
        <f t="shared" si="16"/>
        <v>82.5</v>
      </c>
      <c r="M133" s="21" t="s">
        <v>23</v>
      </c>
      <c r="N133" s="22">
        <f t="shared" si="17"/>
        <v>5</v>
      </c>
      <c r="O133" s="21" t="s">
        <v>25</v>
      </c>
      <c r="P133" s="22">
        <f t="shared" si="18"/>
        <v>0</v>
      </c>
      <c r="Q133" s="21" t="s">
        <v>145</v>
      </c>
      <c r="R133" s="22">
        <f t="shared" si="19"/>
        <v>308</v>
      </c>
      <c r="S133" s="21" t="s">
        <v>141</v>
      </c>
      <c r="T133" s="22">
        <f t="shared" si="20"/>
        <v>520</v>
      </c>
      <c r="U133" s="21" t="s">
        <v>48</v>
      </c>
      <c r="V133" s="22">
        <f t="shared" si="21"/>
        <v>11</v>
      </c>
      <c r="W133" s="14">
        <f t="shared" si="22"/>
        <v>178</v>
      </c>
      <c r="X133" s="22">
        <f t="shared" si="23"/>
        <v>926.5</v>
      </c>
    </row>
    <row r="134" spans="1:24" ht="15.5" x14ac:dyDescent="0.35">
      <c r="A134" s="14" t="s">
        <v>633</v>
      </c>
      <c r="B134" s="14" t="s">
        <v>634</v>
      </c>
      <c r="C134" s="14" t="s">
        <v>23</v>
      </c>
      <c r="D134" s="14" t="s">
        <v>688</v>
      </c>
      <c r="E134" s="14" t="s">
        <v>151</v>
      </c>
      <c r="F134" s="14" t="s">
        <v>689</v>
      </c>
      <c r="G134" s="14" t="s">
        <v>33</v>
      </c>
      <c r="H134" s="19" t="s">
        <v>856</v>
      </c>
      <c r="I134" s="20" t="s">
        <v>689</v>
      </c>
      <c r="J134" s="14" t="s">
        <v>690</v>
      </c>
      <c r="K134" s="21" t="s">
        <v>42</v>
      </c>
      <c r="L134" s="22">
        <f t="shared" si="16"/>
        <v>148.5</v>
      </c>
      <c r="M134" s="21" t="s">
        <v>26</v>
      </c>
      <c r="N134" s="22">
        <f t="shared" si="17"/>
        <v>20</v>
      </c>
      <c r="O134" s="21" t="s">
        <v>25</v>
      </c>
      <c r="P134" s="22">
        <f t="shared" si="18"/>
        <v>0</v>
      </c>
      <c r="Q134" s="21" t="s">
        <v>157</v>
      </c>
      <c r="R134" s="22">
        <f t="shared" si="19"/>
        <v>374</v>
      </c>
      <c r="S134" s="21" t="s">
        <v>29</v>
      </c>
      <c r="T134" s="22">
        <f t="shared" si="20"/>
        <v>430</v>
      </c>
      <c r="U134" s="21" t="s">
        <v>25</v>
      </c>
      <c r="V134" s="22">
        <f t="shared" si="21"/>
        <v>0</v>
      </c>
      <c r="W134" s="14">
        <f t="shared" si="22"/>
        <v>185</v>
      </c>
      <c r="X134" s="22">
        <f t="shared" si="23"/>
        <v>972.5</v>
      </c>
    </row>
    <row r="135" spans="1:24" ht="15.5" x14ac:dyDescent="0.35">
      <c r="A135" s="14" t="s">
        <v>633</v>
      </c>
      <c r="B135" s="14" t="s">
        <v>634</v>
      </c>
      <c r="C135" s="14" t="s">
        <v>23</v>
      </c>
      <c r="D135" s="14" t="s">
        <v>691</v>
      </c>
      <c r="E135" s="14" t="s">
        <v>151</v>
      </c>
      <c r="F135" s="14" t="s">
        <v>692</v>
      </c>
      <c r="G135" s="14" t="s">
        <v>33</v>
      </c>
      <c r="H135" s="19" t="s">
        <v>856</v>
      </c>
      <c r="I135" s="20" t="s">
        <v>692</v>
      </c>
      <c r="J135" s="14" t="s">
        <v>693</v>
      </c>
      <c r="K135" s="21" t="s">
        <v>140</v>
      </c>
      <c r="L135" s="22">
        <f t="shared" si="16"/>
        <v>1996.5</v>
      </c>
      <c r="M135" s="21" t="s">
        <v>152</v>
      </c>
      <c r="N135" s="22">
        <f t="shared" si="17"/>
        <v>380</v>
      </c>
      <c r="O135" s="21" t="s">
        <v>25</v>
      </c>
      <c r="P135" s="22">
        <f t="shared" si="18"/>
        <v>0</v>
      </c>
      <c r="Q135" s="21" t="s">
        <v>149</v>
      </c>
      <c r="R135" s="22">
        <f t="shared" si="19"/>
        <v>5775</v>
      </c>
      <c r="S135" s="21" t="s">
        <v>133</v>
      </c>
      <c r="T135" s="22">
        <f t="shared" si="20"/>
        <v>13825</v>
      </c>
      <c r="U135" s="21" t="s">
        <v>84</v>
      </c>
      <c r="V135" s="22">
        <f t="shared" si="21"/>
        <v>33</v>
      </c>
      <c r="W135" s="14">
        <f t="shared" si="22"/>
        <v>4260</v>
      </c>
      <c r="X135" s="22">
        <f t="shared" si="23"/>
        <v>22009.5</v>
      </c>
    </row>
    <row r="136" spans="1:24" ht="15.5" x14ac:dyDescent="0.35">
      <c r="A136" s="14" t="s">
        <v>633</v>
      </c>
      <c r="B136" s="14" t="s">
        <v>634</v>
      </c>
      <c r="C136" s="14" t="s">
        <v>23</v>
      </c>
      <c r="D136" s="14" t="s">
        <v>694</v>
      </c>
      <c r="E136" s="14" t="s">
        <v>151</v>
      </c>
      <c r="F136" s="14" t="s">
        <v>695</v>
      </c>
      <c r="G136" s="14" t="s">
        <v>33</v>
      </c>
      <c r="H136" s="19" t="s">
        <v>856</v>
      </c>
      <c r="I136" s="20" t="s">
        <v>695</v>
      </c>
      <c r="J136" s="14" t="s">
        <v>696</v>
      </c>
      <c r="K136" s="21" t="s">
        <v>44</v>
      </c>
      <c r="L136" s="22">
        <f t="shared" si="16"/>
        <v>236.5</v>
      </c>
      <c r="M136" s="21" t="s">
        <v>23</v>
      </c>
      <c r="N136" s="22">
        <f t="shared" si="17"/>
        <v>5</v>
      </c>
      <c r="O136" s="21" t="s">
        <v>25</v>
      </c>
      <c r="P136" s="22">
        <f t="shared" si="18"/>
        <v>0</v>
      </c>
      <c r="Q136" s="21" t="s">
        <v>106</v>
      </c>
      <c r="R136" s="22">
        <f t="shared" si="19"/>
        <v>665.5</v>
      </c>
      <c r="S136" s="21" t="s">
        <v>177</v>
      </c>
      <c r="T136" s="22">
        <f t="shared" si="20"/>
        <v>1025</v>
      </c>
      <c r="U136" s="21" t="s">
        <v>25</v>
      </c>
      <c r="V136" s="22">
        <f t="shared" si="21"/>
        <v>0</v>
      </c>
      <c r="W136" s="14">
        <f t="shared" si="22"/>
        <v>370</v>
      </c>
      <c r="X136" s="22">
        <f t="shared" si="23"/>
        <v>1932</v>
      </c>
    </row>
    <row r="137" spans="1:24" ht="15.5" x14ac:dyDescent="0.35">
      <c r="A137" s="14" t="s">
        <v>633</v>
      </c>
      <c r="B137" s="14" t="s">
        <v>634</v>
      </c>
      <c r="C137" s="14" t="s">
        <v>23</v>
      </c>
      <c r="D137" s="14" t="s">
        <v>697</v>
      </c>
      <c r="E137" s="14" t="s">
        <v>151</v>
      </c>
      <c r="F137" s="14" t="s">
        <v>698</v>
      </c>
      <c r="G137" s="14" t="s">
        <v>33</v>
      </c>
      <c r="H137" s="19" t="s">
        <v>856</v>
      </c>
      <c r="I137" s="20" t="s">
        <v>698</v>
      </c>
      <c r="J137" s="14" t="s">
        <v>699</v>
      </c>
      <c r="K137" s="21" t="s">
        <v>23</v>
      </c>
      <c r="L137" s="22">
        <f t="shared" si="16"/>
        <v>5.5</v>
      </c>
      <c r="M137" s="21" t="s">
        <v>25</v>
      </c>
      <c r="N137" s="22">
        <f t="shared" si="17"/>
        <v>0</v>
      </c>
      <c r="O137" s="21" t="s">
        <v>25</v>
      </c>
      <c r="P137" s="22">
        <f t="shared" si="18"/>
        <v>0</v>
      </c>
      <c r="Q137" s="21" t="s">
        <v>54</v>
      </c>
      <c r="R137" s="22">
        <f t="shared" si="19"/>
        <v>38.5</v>
      </c>
      <c r="S137" s="21" t="s">
        <v>117</v>
      </c>
      <c r="T137" s="22">
        <f t="shared" si="20"/>
        <v>100</v>
      </c>
      <c r="U137" s="21" t="s">
        <v>25</v>
      </c>
      <c r="V137" s="22">
        <f t="shared" si="21"/>
        <v>0</v>
      </c>
      <c r="W137" s="14">
        <f t="shared" si="22"/>
        <v>28</v>
      </c>
      <c r="X137" s="22">
        <f t="shared" si="23"/>
        <v>144</v>
      </c>
    </row>
    <row r="138" spans="1:24" ht="15.5" x14ac:dyDescent="0.35">
      <c r="A138" s="14" t="s">
        <v>633</v>
      </c>
      <c r="B138" s="14" t="s">
        <v>634</v>
      </c>
      <c r="C138" s="14" t="s">
        <v>23</v>
      </c>
      <c r="D138" s="14" t="s">
        <v>700</v>
      </c>
      <c r="E138" s="14" t="s">
        <v>151</v>
      </c>
      <c r="F138" s="14" t="s">
        <v>701</v>
      </c>
      <c r="G138" s="14" t="s">
        <v>33</v>
      </c>
      <c r="H138" s="19" t="s">
        <v>856</v>
      </c>
      <c r="I138" s="20" t="s">
        <v>701</v>
      </c>
      <c r="J138" s="14" t="s">
        <v>702</v>
      </c>
      <c r="K138" s="21" t="s">
        <v>25</v>
      </c>
      <c r="L138" s="22">
        <f t="shared" si="16"/>
        <v>0</v>
      </c>
      <c r="M138" s="21" t="s">
        <v>25</v>
      </c>
      <c r="N138" s="22">
        <f t="shared" si="17"/>
        <v>0</v>
      </c>
      <c r="O138" s="21" t="s">
        <v>25</v>
      </c>
      <c r="P138" s="22">
        <f t="shared" si="18"/>
        <v>0</v>
      </c>
      <c r="Q138" s="21" t="s">
        <v>25</v>
      </c>
      <c r="R138" s="22">
        <f t="shared" si="19"/>
        <v>0</v>
      </c>
      <c r="S138" s="21" t="s">
        <v>52</v>
      </c>
      <c r="T138" s="22">
        <f t="shared" si="20"/>
        <v>55</v>
      </c>
      <c r="U138" s="21" t="s">
        <v>25</v>
      </c>
      <c r="V138" s="22">
        <f t="shared" si="21"/>
        <v>0</v>
      </c>
      <c r="W138" s="14">
        <f t="shared" si="22"/>
        <v>11</v>
      </c>
      <c r="X138" s="22">
        <f t="shared" si="23"/>
        <v>55</v>
      </c>
    </row>
    <row r="139" spans="1:24" ht="15.5" x14ac:dyDescent="0.35">
      <c r="A139" s="14" t="s">
        <v>633</v>
      </c>
      <c r="B139" s="14" t="s">
        <v>634</v>
      </c>
      <c r="C139" s="14" t="s">
        <v>23</v>
      </c>
      <c r="D139" s="14" t="s">
        <v>703</v>
      </c>
      <c r="E139" s="14" t="s">
        <v>151</v>
      </c>
      <c r="F139" s="14" t="s">
        <v>653</v>
      </c>
      <c r="G139" s="14" t="s">
        <v>33</v>
      </c>
      <c r="H139" s="19" t="s">
        <v>856</v>
      </c>
      <c r="I139" s="20" t="s">
        <v>653</v>
      </c>
      <c r="J139" s="14" t="s">
        <v>704</v>
      </c>
      <c r="K139" s="21" t="s">
        <v>54</v>
      </c>
      <c r="L139" s="22">
        <f t="shared" si="16"/>
        <v>38.5</v>
      </c>
      <c r="M139" s="21" t="s">
        <v>30</v>
      </c>
      <c r="N139" s="22">
        <f t="shared" si="17"/>
        <v>15</v>
      </c>
      <c r="O139" s="21" t="s">
        <v>25</v>
      </c>
      <c r="P139" s="22">
        <f t="shared" si="18"/>
        <v>0</v>
      </c>
      <c r="Q139" s="21" t="s">
        <v>83</v>
      </c>
      <c r="R139" s="22">
        <f t="shared" si="19"/>
        <v>143</v>
      </c>
      <c r="S139" s="21" t="s">
        <v>57</v>
      </c>
      <c r="T139" s="22">
        <f t="shared" si="20"/>
        <v>320</v>
      </c>
      <c r="U139" s="21" t="s">
        <v>25</v>
      </c>
      <c r="V139" s="22">
        <f t="shared" si="21"/>
        <v>0</v>
      </c>
      <c r="W139" s="14">
        <f t="shared" si="22"/>
        <v>100</v>
      </c>
      <c r="X139" s="22">
        <f t="shared" si="23"/>
        <v>516.5</v>
      </c>
    </row>
    <row r="140" spans="1:24" ht="15.5" x14ac:dyDescent="0.35">
      <c r="A140" s="14" t="s">
        <v>633</v>
      </c>
      <c r="B140" s="14" t="s">
        <v>634</v>
      </c>
      <c r="C140" s="14" t="s">
        <v>23</v>
      </c>
      <c r="D140" s="14" t="s">
        <v>705</v>
      </c>
      <c r="E140" s="14" t="s">
        <v>151</v>
      </c>
      <c r="F140" s="14" t="s">
        <v>706</v>
      </c>
      <c r="G140" s="14" t="s">
        <v>33</v>
      </c>
      <c r="H140" s="19" t="s">
        <v>856</v>
      </c>
      <c r="I140" s="20" t="s">
        <v>706</v>
      </c>
      <c r="J140" s="14" t="s">
        <v>707</v>
      </c>
      <c r="K140" s="21" t="s">
        <v>65</v>
      </c>
      <c r="L140" s="22">
        <f t="shared" si="16"/>
        <v>192.5</v>
      </c>
      <c r="M140" s="21" t="s">
        <v>26</v>
      </c>
      <c r="N140" s="22">
        <f t="shared" si="17"/>
        <v>20</v>
      </c>
      <c r="O140" s="21" t="s">
        <v>46</v>
      </c>
      <c r="P140" s="22">
        <f t="shared" si="18"/>
        <v>12.5</v>
      </c>
      <c r="Q140" s="21" t="s">
        <v>131</v>
      </c>
      <c r="R140" s="22">
        <f t="shared" si="19"/>
        <v>544.5</v>
      </c>
      <c r="S140" s="21" t="s">
        <v>708</v>
      </c>
      <c r="T140" s="22">
        <f t="shared" si="20"/>
        <v>1170</v>
      </c>
      <c r="U140" s="21" t="s">
        <v>23</v>
      </c>
      <c r="V140" s="22">
        <f t="shared" si="21"/>
        <v>5.5</v>
      </c>
      <c r="W140" s="14">
        <f t="shared" si="22"/>
        <v>398</v>
      </c>
      <c r="X140" s="22">
        <f t="shared" si="23"/>
        <v>1945</v>
      </c>
    </row>
    <row r="141" spans="1:24" ht="15.5" x14ac:dyDescent="0.35">
      <c r="A141" s="14" t="s">
        <v>633</v>
      </c>
      <c r="B141" s="14" t="s">
        <v>634</v>
      </c>
      <c r="C141" s="14" t="s">
        <v>23</v>
      </c>
      <c r="D141" s="14" t="s">
        <v>709</v>
      </c>
      <c r="E141" s="14" t="s">
        <v>151</v>
      </c>
      <c r="F141" s="14" t="s">
        <v>710</v>
      </c>
      <c r="G141" s="14" t="s">
        <v>33</v>
      </c>
      <c r="H141" s="19" t="s">
        <v>856</v>
      </c>
      <c r="I141" s="20" t="s">
        <v>710</v>
      </c>
      <c r="J141" s="14" t="s">
        <v>711</v>
      </c>
      <c r="K141" s="21" t="s">
        <v>27</v>
      </c>
      <c r="L141" s="22">
        <f t="shared" si="16"/>
        <v>27.5</v>
      </c>
      <c r="M141" s="21" t="s">
        <v>23</v>
      </c>
      <c r="N141" s="22">
        <f t="shared" si="17"/>
        <v>5</v>
      </c>
      <c r="O141" s="21" t="s">
        <v>25</v>
      </c>
      <c r="P141" s="22">
        <f t="shared" si="18"/>
        <v>0</v>
      </c>
      <c r="Q141" s="21" t="s">
        <v>136</v>
      </c>
      <c r="R141" s="22">
        <f t="shared" si="19"/>
        <v>187</v>
      </c>
      <c r="S141" s="21" t="s">
        <v>59</v>
      </c>
      <c r="T141" s="22">
        <f t="shared" si="20"/>
        <v>255</v>
      </c>
      <c r="U141" s="21" t="s">
        <v>25</v>
      </c>
      <c r="V141" s="22">
        <f t="shared" si="21"/>
        <v>0</v>
      </c>
      <c r="W141" s="14">
        <f t="shared" si="22"/>
        <v>91</v>
      </c>
      <c r="X141" s="22">
        <f t="shared" si="23"/>
        <v>474.5</v>
      </c>
    </row>
    <row r="142" spans="1:24" ht="15.5" x14ac:dyDescent="0.35">
      <c r="A142" s="14" t="s">
        <v>633</v>
      </c>
      <c r="B142" s="14" t="s">
        <v>634</v>
      </c>
      <c r="C142" s="14" t="s">
        <v>23</v>
      </c>
      <c r="D142" s="14" t="s">
        <v>712</v>
      </c>
      <c r="E142" s="14" t="s">
        <v>151</v>
      </c>
      <c r="F142" s="14" t="s">
        <v>636</v>
      </c>
      <c r="G142" s="14" t="s">
        <v>713</v>
      </c>
      <c r="H142" s="14" t="s">
        <v>198</v>
      </c>
      <c r="I142" s="23" t="s">
        <v>901</v>
      </c>
      <c r="J142" s="14" t="s">
        <v>714</v>
      </c>
      <c r="K142" s="21" t="s">
        <v>54</v>
      </c>
      <c r="L142" s="22">
        <f t="shared" si="16"/>
        <v>38.5</v>
      </c>
      <c r="M142" s="21" t="s">
        <v>25</v>
      </c>
      <c r="N142" s="22">
        <f t="shared" si="17"/>
        <v>0</v>
      </c>
      <c r="O142" s="21" t="s">
        <v>25</v>
      </c>
      <c r="P142" s="22">
        <f t="shared" si="18"/>
        <v>0</v>
      </c>
      <c r="Q142" s="21" t="s">
        <v>94</v>
      </c>
      <c r="R142" s="22">
        <f t="shared" si="19"/>
        <v>71.5</v>
      </c>
      <c r="S142" s="21" t="s">
        <v>94</v>
      </c>
      <c r="T142" s="22">
        <f t="shared" si="20"/>
        <v>65</v>
      </c>
      <c r="U142" s="21" t="s">
        <v>25</v>
      </c>
      <c r="V142" s="22">
        <f t="shared" si="21"/>
        <v>0</v>
      </c>
      <c r="W142" s="14">
        <f t="shared" si="22"/>
        <v>33</v>
      </c>
      <c r="X142" s="22">
        <f t="shared" si="23"/>
        <v>175</v>
      </c>
    </row>
    <row r="143" spans="1:24" ht="15.5" x14ac:dyDescent="0.35">
      <c r="A143" s="14" t="s">
        <v>633</v>
      </c>
      <c r="B143" s="14" t="s">
        <v>634</v>
      </c>
      <c r="C143" s="14" t="s">
        <v>23</v>
      </c>
      <c r="D143" s="14" t="s">
        <v>715</v>
      </c>
      <c r="E143" s="14" t="s">
        <v>151</v>
      </c>
      <c r="F143" s="14" t="s">
        <v>716</v>
      </c>
      <c r="G143" s="14" t="s">
        <v>33</v>
      </c>
      <c r="H143" s="19" t="s">
        <v>856</v>
      </c>
      <c r="I143" s="20" t="s">
        <v>716</v>
      </c>
      <c r="J143" s="14" t="s">
        <v>717</v>
      </c>
      <c r="K143" s="21" t="s">
        <v>32</v>
      </c>
      <c r="L143" s="22">
        <f t="shared" si="16"/>
        <v>379.5</v>
      </c>
      <c r="M143" s="21" t="s">
        <v>27</v>
      </c>
      <c r="N143" s="22">
        <f t="shared" si="17"/>
        <v>25</v>
      </c>
      <c r="O143" s="21" t="s">
        <v>25</v>
      </c>
      <c r="P143" s="22">
        <f t="shared" si="18"/>
        <v>0</v>
      </c>
      <c r="Q143" s="21" t="s">
        <v>161</v>
      </c>
      <c r="R143" s="22">
        <f t="shared" si="19"/>
        <v>935</v>
      </c>
      <c r="S143" s="21" t="s">
        <v>718</v>
      </c>
      <c r="T143" s="22">
        <f t="shared" si="20"/>
        <v>1950</v>
      </c>
      <c r="U143" s="21" t="s">
        <v>25</v>
      </c>
      <c r="V143" s="22">
        <f t="shared" si="21"/>
        <v>0</v>
      </c>
      <c r="W143" s="14">
        <f t="shared" si="22"/>
        <v>634</v>
      </c>
      <c r="X143" s="22">
        <f t="shared" si="23"/>
        <v>3289.5</v>
      </c>
    </row>
    <row r="144" spans="1:24" ht="15.5" x14ac:dyDescent="0.35">
      <c r="A144" s="14" t="s">
        <v>633</v>
      </c>
      <c r="B144" s="14" t="s">
        <v>634</v>
      </c>
      <c r="C144" s="14" t="s">
        <v>23</v>
      </c>
      <c r="D144" s="14" t="s">
        <v>719</v>
      </c>
      <c r="E144" s="14" t="s">
        <v>151</v>
      </c>
      <c r="F144" s="14" t="s">
        <v>720</v>
      </c>
      <c r="G144" s="14" t="s">
        <v>33</v>
      </c>
      <c r="H144" s="19" t="s">
        <v>856</v>
      </c>
      <c r="I144" s="20" t="s">
        <v>720</v>
      </c>
      <c r="J144" s="14" t="s">
        <v>721</v>
      </c>
      <c r="K144" s="21" t="s">
        <v>96</v>
      </c>
      <c r="L144" s="22">
        <f t="shared" si="16"/>
        <v>264</v>
      </c>
      <c r="M144" s="21" t="s">
        <v>26</v>
      </c>
      <c r="N144" s="22">
        <f t="shared" si="17"/>
        <v>20</v>
      </c>
      <c r="O144" s="21" t="s">
        <v>25</v>
      </c>
      <c r="P144" s="22">
        <f t="shared" si="18"/>
        <v>0</v>
      </c>
      <c r="Q144" s="21" t="s">
        <v>40</v>
      </c>
      <c r="R144" s="22">
        <f t="shared" si="19"/>
        <v>676.5</v>
      </c>
      <c r="S144" s="21" t="s">
        <v>722</v>
      </c>
      <c r="T144" s="22">
        <f t="shared" si="20"/>
        <v>1010</v>
      </c>
      <c r="U144" s="21" t="s">
        <v>84</v>
      </c>
      <c r="V144" s="22">
        <f t="shared" si="21"/>
        <v>33</v>
      </c>
      <c r="W144" s="14">
        <f t="shared" si="22"/>
        <v>383</v>
      </c>
      <c r="X144" s="22">
        <f t="shared" si="23"/>
        <v>2003.5</v>
      </c>
    </row>
    <row r="145" spans="1:24" ht="15.5" x14ac:dyDescent="0.35">
      <c r="A145" s="14" t="s">
        <v>633</v>
      </c>
      <c r="B145" s="14" t="s">
        <v>634</v>
      </c>
      <c r="C145" s="14" t="s">
        <v>23</v>
      </c>
      <c r="D145" s="14" t="s">
        <v>723</v>
      </c>
      <c r="E145" s="14" t="s">
        <v>151</v>
      </c>
      <c r="F145" s="14" t="s">
        <v>724</v>
      </c>
      <c r="G145" s="14" t="s">
        <v>33</v>
      </c>
      <c r="H145" s="19" t="s">
        <v>856</v>
      </c>
      <c r="I145" s="20" t="s">
        <v>724</v>
      </c>
      <c r="J145" s="14" t="s">
        <v>725</v>
      </c>
      <c r="K145" s="21" t="s">
        <v>146</v>
      </c>
      <c r="L145" s="22">
        <f t="shared" si="16"/>
        <v>1606</v>
      </c>
      <c r="M145" s="21" t="s">
        <v>136</v>
      </c>
      <c r="N145" s="22">
        <f t="shared" si="17"/>
        <v>170</v>
      </c>
      <c r="O145" s="21" t="s">
        <v>154</v>
      </c>
      <c r="P145" s="22">
        <f t="shared" si="18"/>
        <v>138.5</v>
      </c>
      <c r="Q145" s="21" t="s">
        <v>53</v>
      </c>
      <c r="R145" s="22">
        <f t="shared" si="19"/>
        <v>4554</v>
      </c>
      <c r="S145" s="21" t="s">
        <v>726</v>
      </c>
      <c r="T145" s="22">
        <f t="shared" si="20"/>
        <v>7140</v>
      </c>
      <c r="U145" s="21" t="s">
        <v>50</v>
      </c>
      <c r="V145" s="22">
        <f t="shared" si="21"/>
        <v>49.5</v>
      </c>
      <c r="W145" s="14">
        <f t="shared" si="22"/>
        <v>2868</v>
      </c>
      <c r="X145" s="22">
        <f t="shared" si="23"/>
        <v>13658</v>
      </c>
    </row>
    <row r="146" spans="1:24" ht="15.5" x14ac:dyDescent="0.35">
      <c r="A146" s="14" t="s">
        <v>633</v>
      </c>
      <c r="B146" s="14" t="s">
        <v>634</v>
      </c>
      <c r="C146" s="14" t="s">
        <v>23</v>
      </c>
      <c r="D146" s="14" t="s">
        <v>727</v>
      </c>
      <c r="E146" s="14" t="s">
        <v>151</v>
      </c>
      <c r="F146" s="14" t="s">
        <v>636</v>
      </c>
      <c r="G146" s="14" t="s">
        <v>33</v>
      </c>
      <c r="H146" s="19" t="s">
        <v>856</v>
      </c>
      <c r="I146" s="20" t="s">
        <v>636</v>
      </c>
      <c r="J146" s="14" t="s">
        <v>728</v>
      </c>
      <c r="K146" s="21" t="s">
        <v>55</v>
      </c>
      <c r="L146" s="22">
        <f t="shared" si="16"/>
        <v>44</v>
      </c>
      <c r="M146" s="21" t="s">
        <v>26</v>
      </c>
      <c r="N146" s="22">
        <f t="shared" si="17"/>
        <v>20</v>
      </c>
      <c r="O146" s="21" t="s">
        <v>25</v>
      </c>
      <c r="P146" s="22">
        <f t="shared" si="18"/>
        <v>0</v>
      </c>
      <c r="Q146" s="21" t="s">
        <v>25</v>
      </c>
      <c r="R146" s="22">
        <f t="shared" si="19"/>
        <v>0</v>
      </c>
      <c r="S146" s="21" t="s">
        <v>34</v>
      </c>
      <c r="T146" s="22">
        <f t="shared" si="20"/>
        <v>370</v>
      </c>
      <c r="U146" s="21" t="s">
        <v>153</v>
      </c>
      <c r="V146" s="22">
        <f t="shared" si="21"/>
        <v>451</v>
      </c>
      <c r="W146" s="14">
        <f t="shared" si="22"/>
        <v>168</v>
      </c>
      <c r="X146" s="22">
        <f t="shared" si="23"/>
        <v>885</v>
      </c>
    </row>
    <row r="147" spans="1:24" ht="15.5" x14ac:dyDescent="0.35">
      <c r="A147" s="14" t="s">
        <v>633</v>
      </c>
      <c r="B147" s="14" t="s">
        <v>634</v>
      </c>
      <c r="C147" s="14" t="s">
        <v>23</v>
      </c>
      <c r="D147" s="14" t="s">
        <v>729</v>
      </c>
      <c r="E147" s="14" t="s">
        <v>151</v>
      </c>
      <c r="F147" s="14" t="s">
        <v>730</v>
      </c>
      <c r="G147" s="14" t="s">
        <v>33</v>
      </c>
      <c r="H147" s="19" t="s">
        <v>856</v>
      </c>
      <c r="I147" s="20" t="s">
        <v>730</v>
      </c>
      <c r="J147" s="14" t="s">
        <v>731</v>
      </c>
      <c r="K147" s="21" t="s">
        <v>25</v>
      </c>
      <c r="L147" s="22">
        <f t="shared" si="16"/>
        <v>0</v>
      </c>
      <c r="M147" s="21" t="s">
        <v>59</v>
      </c>
      <c r="N147" s="22">
        <f t="shared" si="17"/>
        <v>255</v>
      </c>
      <c r="O147" s="21" t="s">
        <v>25</v>
      </c>
      <c r="P147" s="22">
        <f t="shared" si="18"/>
        <v>0</v>
      </c>
      <c r="Q147" s="21" t="s">
        <v>25</v>
      </c>
      <c r="R147" s="22">
        <f t="shared" si="19"/>
        <v>0</v>
      </c>
      <c r="S147" s="21" t="s">
        <v>195</v>
      </c>
      <c r="T147" s="22">
        <f t="shared" si="20"/>
        <v>3335</v>
      </c>
      <c r="U147" s="21" t="s">
        <v>25</v>
      </c>
      <c r="V147" s="22">
        <f t="shared" si="21"/>
        <v>0</v>
      </c>
      <c r="W147" s="14">
        <f t="shared" si="22"/>
        <v>718</v>
      </c>
      <c r="X147" s="22">
        <f t="shared" si="23"/>
        <v>3590</v>
      </c>
    </row>
    <row r="148" spans="1:24" ht="15.5" x14ac:dyDescent="0.35">
      <c r="A148" s="14" t="s">
        <v>633</v>
      </c>
      <c r="B148" s="14" t="s">
        <v>634</v>
      </c>
      <c r="C148" s="14" t="s">
        <v>23</v>
      </c>
      <c r="D148" s="14" t="s">
        <v>732</v>
      </c>
      <c r="E148" s="14" t="s">
        <v>151</v>
      </c>
      <c r="F148" s="14" t="s">
        <v>733</v>
      </c>
      <c r="G148" s="14" t="s">
        <v>33</v>
      </c>
      <c r="H148" s="19" t="s">
        <v>856</v>
      </c>
      <c r="I148" s="20" t="s">
        <v>733</v>
      </c>
      <c r="J148" s="14" t="s">
        <v>734</v>
      </c>
      <c r="K148" s="21" t="s">
        <v>735</v>
      </c>
      <c r="L148" s="22">
        <f t="shared" si="16"/>
        <v>2519</v>
      </c>
      <c r="M148" s="21" t="s">
        <v>138</v>
      </c>
      <c r="N148" s="22">
        <f t="shared" si="17"/>
        <v>595</v>
      </c>
      <c r="O148" s="21" t="s">
        <v>25</v>
      </c>
      <c r="P148" s="22">
        <f t="shared" si="18"/>
        <v>0</v>
      </c>
      <c r="Q148" s="21" t="s">
        <v>736</v>
      </c>
      <c r="R148" s="22">
        <f t="shared" si="19"/>
        <v>6941</v>
      </c>
      <c r="S148" s="21" t="s">
        <v>737</v>
      </c>
      <c r="T148" s="22">
        <f t="shared" si="20"/>
        <v>15850</v>
      </c>
      <c r="U148" s="21" t="s">
        <v>71</v>
      </c>
      <c r="V148" s="22">
        <f t="shared" si="21"/>
        <v>126.5</v>
      </c>
      <c r="W148" s="14">
        <f t="shared" si="22"/>
        <v>5032</v>
      </c>
      <c r="X148" s="22">
        <f t="shared" si="23"/>
        <v>26031.5</v>
      </c>
    </row>
    <row r="149" spans="1:24" ht="15.5" x14ac:dyDescent="0.35">
      <c r="A149" s="14" t="s">
        <v>633</v>
      </c>
      <c r="B149" s="14" t="s">
        <v>634</v>
      </c>
      <c r="C149" s="14" t="s">
        <v>23</v>
      </c>
      <c r="D149" s="14" t="s">
        <v>738</v>
      </c>
      <c r="E149" s="14" t="s">
        <v>151</v>
      </c>
      <c r="F149" s="14" t="s">
        <v>739</v>
      </c>
      <c r="G149" s="14" t="s">
        <v>33</v>
      </c>
      <c r="H149" s="19" t="s">
        <v>856</v>
      </c>
      <c r="I149" s="20" t="s">
        <v>739</v>
      </c>
      <c r="J149" s="14" t="s">
        <v>740</v>
      </c>
      <c r="K149" s="21" t="s">
        <v>119</v>
      </c>
      <c r="L149" s="22">
        <f t="shared" si="16"/>
        <v>253</v>
      </c>
      <c r="M149" s="21" t="s">
        <v>68</v>
      </c>
      <c r="N149" s="22">
        <f t="shared" si="17"/>
        <v>85</v>
      </c>
      <c r="O149" s="21" t="s">
        <v>25</v>
      </c>
      <c r="P149" s="22">
        <f t="shared" si="18"/>
        <v>0</v>
      </c>
      <c r="Q149" s="21" t="s">
        <v>38</v>
      </c>
      <c r="R149" s="22">
        <f t="shared" si="19"/>
        <v>874.5</v>
      </c>
      <c r="S149" s="21" t="s">
        <v>185</v>
      </c>
      <c r="T149" s="22">
        <f t="shared" si="20"/>
        <v>2115</v>
      </c>
      <c r="U149" s="21" t="s">
        <v>25</v>
      </c>
      <c r="V149" s="22">
        <f t="shared" si="21"/>
        <v>0</v>
      </c>
      <c r="W149" s="14">
        <f t="shared" si="22"/>
        <v>645</v>
      </c>
      <c r="X149" s="22">
        <f t="shared" si="23"/>
        <v>3327.5</v>
      </c>
    </row>
    <row r="150" spans="1:24" ht="15.5" x14ac:dyDescent="0.35">
      <c r="A150" s="14" t="s">
        <v>633</v>
      </c>
      <c r="B150" s="14" t="s">
        <v>634</v>
      </c>
      <c r="C150" s="14" t="s">
        <v>23</v>
      </c>
      <c r="D150" s="14" t="s">
        <v>741</v>
      </c>
      <c r="E150" s="14" t="s">
        <v>151</v>
      </c>
      <c r="F150" s="14" t="s">
        <v>742</v>
      </c>
      <c r="G150" s="14" t="s">
        <v>33</v>
      </c>
      <c r="H150" s="19" t="s">
        <v>856</v>
      </c>
      <c r="I150" s="20" t="s">
        <v>742</v>
      </c>
      <c r="J150" s="14" t="s">
        <v>743</v>
      </c>
      <c r="K150" s="21" t="s">
        <v>136</v>
      </c>
      <c r="L150" s="22">
        <f t="shared" si="16"/>
        <v>187</v>
      </c>
      <c r="M150" s="21" t="s">
        <v>25</v>
      </c>
      <c r="N150" s="22">
        <f t="shared" si="17"/>
        <v>0</v>
      </c>
      <c r="O150" s="21" t="s">
        <v>25</v>
      </c>
      <c r="P150" s="22">
        <f t="shared" si="18"/>
        <v>0</v>
      </c>
      <c r="Q150" s="21" t="s">
        <v>78</v>
      </c>
      <c r="R150" s="22">
        <f t="shared" si="19"/>
        <v>533.5</v>
      </c>
      <c r="S150" s="21" t="s">
        <v>166</v>
      </c>
      <c r="T150" s="22">
        <f t="shared" si="20"/>
        <v>800</v>
      </c>
      <c r="U150" s="21" t="s">
        <v>23</v>
      </c>
      <c r="V150" s="22">
        <f t="shared" si="21"/>
        <v>5.5</v>
      </c>
      <c r="W150" s="14">
        <f t="shared" si="22"/>
        <v>292</v>
      </c>
      <c r="X150" s="22">
        <f t="shared" si="23"/>
        <v>1526</v>
      </c>
    </row>
    <row r="151" spans="1:24" ht="15.5" x14ac:dyDescent="0.35">
      <c r="A151" s="14" t="s">
        <v>744</v>
      </c>
      <c r="B151" s="14" t="s">
        <v>745</v>
      </c>
      <c r="C151" s="14" t="s">
        <v>104</v>
      </c>
      <c r="D151" s="14" t="s">
        <v>746</v>
      </c>
      <c r="E151" s="14" t="s">
        <v>114</v>
      </c>
      <c r="F151" s="14" t="s">
        <v>747</v>
      </c>
      <c r="G151" s="14" t="s">
        <v>33</v>
      </c>
      <c r="H151" s="19" t="s">
        <v>856</v>
      </c>
      <c r="I151" s="20" t="s">
        <v>747</v>
      </c>
      <c r="J151" s="14" t="s">
        <v>748</v>
      </c>
      <c r="K151" s="21" t="s">
        <v>25</v>
      </c>
      <c r="L151" s="22">
        <f t="shared" si="16"/>
        <v>0</v>
      </c>
      <c r="M151" s="21" t="s">
        <v>23</v>
      </c>
      <c r="N151" s="22">
        <f t="shared" si="17"/>
        <v>5</v>
      </c>
      <c r="O151" s="21" t="s">
        <v>25</v>
      </c>
      <c r="P151" s="22">
        <f t="shared" si="18"/>
        <v>0</v>
      </c>
      <c r="Q151" s="21" t="s">
        <v>25</v>
      </c>
      <c r="R151" s="22">
        <f t="shared" si="19"/>
        <v>0</v>
      </c>
      <c r="S151" s="21" t="s">
        <v>84</v>
      </c>
      <c r="T151" s="22">
        <f t="shared" si="20"/>
        <v>30</v>
      </c>
      <c r="U151" s="21" t="s">
        <v>25</v>
      </c>
      <c r="V151" s="22">
        <f t="shared" si="21"/>
        <v>0</v>
      </c>
      <c r="W151" s="14">
        <f t="shared" si="22"/>
        <v>7</v>
      </c>
      <c r="X151" s="22">
        <f t="shared" si="23"/>
        <v>35</v>
      </c>
    </row>
    <row r="152" spans="1:24" ht="15.5" x14ac:dyDescent="0.35">
      <c r="A152" s="14" t="s">
        <v>744</v>
      </c>
      <c r="B152" s="14" t="s">
        <v>745</v>
      </c>
      <c r="C152" s="14" t="s">
        <v>104</v>
      </c>
      <c r="D152" s="14" t="s">
        <v>749</v>
      </c>
      <c r="E152" s="14" t="s">
        <v>114</v>
      </c>
      <c r="F152" s="14" t="s">
        <v>750</v>
      </c>
      <c r="G152" s="14" t="s">
        <v>751</v>
      </c>
      <c r="H152" s="14" t="s">
        <v>752</v>
      </c>
      <c r="I152" s="23" t="s">
        <v>909</v>
      </c>
      <c r="J152" s="14" t="s">
        <v>753</v>
      </c>
      <c r="K152" s="21" t="s">
        <v>23</v>
      </c>
      <c r="L152" s="22">
        <f t="shared" si="16"/>
        <v>5.5</v>
      </c>
      <c r="M152" s="21" t="s">
        <v>25</v>
      </c>
      <c r="N152" s="22">
        <f t="shared" si="17"/>
        <v>0</v>
      </c>
      <c r="O152" s="21" t="s">
        <v>25</v>
      </c>
      <c r="P152" s="22">
        <f t="shared" si="18"/>
        <v>0</v>
      </c>
      <c r="Q152" s="21" t="s">
        <v>23</v>
      </c>
      <c r="R152" s="22">
        <f t="shared" si="19"/>
        <v>5.5</v>
      </c>
      <c r="S152" s="21" t="s">
        <v>48</v>
      </c>
      <c r="T152" s="22">
        <f t="shared" si="20"/>
        <v>10</v>
      </c>
      <c r="U152" s="21" t="s">
        <v>25</v>
      </c>
      <c r="V152" s="22">
        <f t="shared" si="21"/>
        <v>0</v>
      </c>
      <c r="W152" s="14">
        <f t="shared" si="22"/>
        <v>4</v>
      </c>
      <c r="X152" s="22">
        <f t="shared" si="23"/>
        <v>21</v>
      </c>
    </row>
    <row r="153" spans="1:24" ht="15.5" x14ac:dyDescent="0.35">
      <c r="A153" s="14" t="s">
        <v>744</v>
      </c>
      <c r="B153" s="14" t="s">
        <v>745</v>
      </c>
      <c r="C153" s="14" t="s">
        <v>104</v>
      </c>
      <c r="D153" s="14" t="s">
        <v>754</v>
      </c>
      <c r="E153" s="14" t="s">
        <v>114</v>
      </c>
      <c r="F153" s="14" t="s">
        <v>755</v>
      </c>
      <c r="G153" s="14" t="s">
        <v>33</v>
      </c>
      <c r="H153" s="19" t="s">
        <v>856</v>
      </c>
      <c r="I153" s="20" t="s">
        <v>755</v>
      </c>
      <c r="J153" s="14" t="s">
        <v>756</v>
      </c>
      <c r="K153" s="21" t="s">
        <v>25</v>
      </c>
      <c r="L153" s="22">
        <f t="shared" si="16"/>
        <v>0</v>
      </c>
      <c r="M153" s="21" t="s">
        <v>25</v>
      </c>
      <c r="N153" s="22">
        <f t="shared" si="17"/>
        <v>0</v>
      </c>
      <c r="O153" s="21" t="s">
        <v>25</v>
      </c>
      <c r="P153" s="22">
        <f t="shared" si="18"/>
        <v>0</v>
      </c>
      <c r="Q153" s="21" t="s">
        <v>23</v>
      </c>
      <c r="R153" s="22">
        <f t="shared" si="19"/>
        <v>5.5</v>
      </c>
      <c r="S153" s="21" t="s">
        <v>48</v>
      </c>
      <c r="T153" s="22">
        <f t="shared" si="20"/>
        <v>10</v>
      </c>
      <c r="U153" s="21" t="s">
        <v>25</v>
      </c>
      <c r="V153" s="22">
        <f t="shared" si="21"/>
        <v>0</v>
      </c>
      <c r="W153" s="14">
        <f t="shared" si="22"/>
        <v>3</v>
      </c>
      <c r="X153" s="22">
        <f t="shared" si="23"/>
        <v>15.5</v>
      </c>
    </row>
    <row r="154" spans="1:24" ht="15.5" x14ac:dyDescent="0.35">
      <c r="A154" s="14" t="s">
        <v>744</v>
      </c>
      <c r="B154" s="14" t="s">
        <v>745</v>
      </c>
      <c r="C154" s="14" t="s">
        <v>104</v>
      </c>
      <c r="D154" s="14" t="s">
        <v>757</v>
      </c>
      <c r="E154" s="14" t="s">
        <v>114</v>
      </c>
      <c r="F154" s="14" t="s">
        <v>750</v>
      </c>
      <c r="G154" s="14" t="s">
        <v>33</v>
      </c>
      <c r="H154" s="19" t="s">
        <v>856</v>
      </c>
      <c r="I154" s="20" t="s">
        <v>750</v>
      </c>
      <c r="J154" s="14" t="s">
        <v>758</v>
      </c>
      <c r="K154" s="21" t="s">
        <v>25</v>
      </c>
      <c r="L154" s="22">
        <f t="shared" si="16"/>
        <v>0</v>
      </c>
      <c r="M154" s="21" t="s">
        <v>25</v>
      </c>
      <c r="N154" s="22">
        <f t="shared" si="17"/>
        <v>0</v>
      </c>
      <c r="O154" s="21" t="s">
        <v>25</v>
      </c>
      <c r="P154" s="22">
        <f t="shared" si="18"/>
        <v>0</v>
      </c>
      <c r="Q154" s="21" t="s">
        <v>25</v>
      </c>
      <c r="R154" s="22">
        <f t="shared" si="19"/>
        <v>0</v>
      </c>
      <c r="S154" s="21" t="s">
        <v>25</v>
      </c>
      <c r="T154" s="22">
        <f t="shared" si="20"/>
        <v>0</v>
      </c>
      <c r="U154" s="21" t="s">
        <v>23</v>
      </c>
      <c r="V154" s="22">
        <f t="shared" si="21"/>
        <v>5.5</v>
      </c>
      <c r="W154" s="14">
        <f t="shared" si="22"/>
        <v>1</v>
      </c>
      <c r="X154" s="22">
        <f t="shared" si="23"/>
        <v>5.5</v>
      </c>
    </row>
    <row r="155" spans="1:24" ht="15.5" x14ac:dyDescent="0.35">
      <c r="A155" s="14" t="s">
        <v>759</v>
      </c>
      <c r="B155" s="14" t="s">
        <v>760</v>
      </c>
      <c r="C155" s="14" t="s">
        <v>74</v>
      </c>
      <c r="D155" s="14" t="s">
        <v>761</v>
      </c>
      <c r="E155" s="14" t="s">
        <v>145</v>
      </c>
      <c r="F155" s="14" t="s">
        <v>762</v>
      </c>
      <c r="G155" s="14" t="s">
        <v>763</v>
      </c>
      <c r="H155" s="14" t="s">
        <v>209</v>
      </c>
      <c r="I155" s="23" t="s">
        <v>903</v>
      </c>
      <c r="J155" s="14" t="s">
        <v>764</v>
      </c>
      <c r="K155" s="21" t="s">
        <v>84</v>
      </c>
      <c r="L155" s="22">
        <f t="shared" si="16"/>
        <v>33</v>
      </c>
      <c r="M155" s="21" t="s">
        <v>25</v>
      </c>
      <c r="N155" s="22">
        <f t="shared" si="17"/>
        <v>0</v>
      </c>
      <c r="O155" s="21" t="s">
        <v>25</v>
      </c>
      <c r="P155" s="22">
        <f t="shared" si="18"/>
        <v>0</v>
      </c>
      <c r="Q155" s="21" t="s">
        <v>54</v>
      </c>
      <c r="R155" s="22">
        <f t="shared" si="19"/>
        <v>38.5</v>
      </c>
      <c r="S155" s="21" t="s">
        <v>50</v>
      </c>
      <c r="T155" s="22">
        <f t="shared" si="20"/>
        <v>45</v>
      </c>
      <c r="U155" s="21" t="s">
        <v>25</v>
      </c>
      <c r="V155" s="22">
        <f t="shared" si="21"/>
        <v>0</v>
      </c>
      <c r="W155" s="14">
        <f t="shared" si="22"/>
        <v>22</v>
      </c>
      <c r="X155" s="22">
        <f t="shared" si="23"/>
        <v>116.5</v>
      </c>
    </row>
    <row r="156" spans="1:24" ht="15.5" x14ac:dyDescent="0.35">
      <c r="A156" s="14" t="s">
        <v>759</v>
      </c>
      <c r="B156" s="14" t="s">
        <v>760</v>
      </c>
      <c r="C156" s="14" t="s">
        <v>74</v>
      </c>
      <c r="D156" s="14" t="s">
        <v>765</v>
      </c>
      <c r="E156" s="14" t="s">
        <v>145</v>
      </c>
      <c r="F156" s="14" t="s">
        <v>766</v>
      </c>
      <c r="G156" s="14" t="s">
        <v>767</v>
      </c>
      <c r="H156" s="14" t="s">
        <v>768</v>
      </c>
      <c r="I156" s="23" t="s">
        <v>907</v>
      </c>
      <c r="J156" s="14" t="s">
        <v>769</v>
      </c>
      <c r="K156" s="21" t="s">
        <v>54</v>
      </c>
      <c r="L156" s="22">
        <f t="shared" si="16"/>
        <v>38.5</v>
      </c>
      <c r="M156" s="21" t="s">
        <v>23</v>
      </c>
      <c r="N156" s="22">
        <f t="shared" si="17"/>
        <v>5</v>
      </c>
      <c r="O156" s="21" t="s">
        <v>25</v>
      </c>
      <c r="P156" s="22">
        <f t="shared" si="18"/>
        <v>0</v>
      </c>
      <c r="Q156" s="21" t="s">
        <v>95</v>
      </c>
      <c r="R156" s="22">
        <f t="shared" si="19"/>
        <v>55</v>
      </c>
      <c r="S156" s="21" t="s">
        <v>26</v>
      </c>
      <c r="T156" s="22">
        <f t="shared" si="20"/>
        <v>20</v>
      </c>
      <c r="U156" s="21" t="s">
        <v>25</v>
      </c>
      <c r="V156" s="22">
        <f t="shared" si="21"/>
        <v>0</v>
      </c>
      <c r="W156" s="14">
        <f t="shared" si="22"/>
        <v>22</v>
      </c>
      <c r="X156" s="22">
        <f t="shared" si="23"/>
        <v>118.5</v>
      </c>
    </row>
    <row r="157" spans="1:24" ht="15.5" x14ac:dyDescent="0.35">
      <c r="A157" s="14" t="s">
        <v>759</v>
      </c>
      <c r="B157" s="14" t="s">
        <v>760</v>
      </c>
      <c r="C157" s="14" t="s">
        <v>74</v>
      </c>
      <c r="D157" s="14" t="s">
        <v>770</v>
      </c>
      <c r="E157" s="14" t="s">
        <v>145</v>
      </c>
      <c r="F157" s="14" t="s">
        <v>771</v>
      </c>
      <c r="G157" s="14" t="s">
        <v>33</v>
      </c>
      <c r="H157" s="19" t="s">
        <v>856</v>
      </c>
      <c r="I157" s="20" t="s">
        <v>771</v>
      </c>
      <c r="J157" s="14" t="s">
        <v>772</v>
      </c>
      <c r="K157" s="21" t="s">
        <v>120</v>
      </c>
      <c r="L157" s="22">
        <f t="shared" si="16"/>
        <v>1600.5</v>
      </c>
      <c r="M157" s="21" t="s">
        <v>67</v>
      </c>
      <c r="N157" s="22">
        <f t="shared" si="17"/>
        <v>725</v>
      </c>
      <c r="O157" s="21" t="s">
        <v>25</v>
      </c>
      <c r="P157" s="22">
        <f t="shared" si="18"/>
        <v>0</v>
      </c>
      <c r="Q157" s="21" t="s">
        <v>773</v>
      </c>
      <c r="R157" s="22">
        <f t="shared" si="19"/>
        <v>3481.5</v>
      </c>
      <c r="S157" s="21" t="s">
        <v>774</v>
      </c>
      <c r="T157" s="22">
        <f t="shared" si="20"/>
        <v>6305</v>
      </c>
      <c r="U157" s="21" t="s">
        <v>95</v>
      </c>
      <c r="V157" s="22">
        <f t="shared" si="21"/>
        <v>55</v>
      </c>
      <c r="W157" s="14">
        <f t="shared" si="22"/>
        <v>2340</v>
      </c>
      <c r="X157" s="22">
        <f t="shared" si="23"/>
        <v>12167</v>
      </c>
    </row>
    <row r="158" spans="1:24" ht="15.5" x14ac:dyDescent="0.35">
      <c r="A158" s="14" t="s">
        <v>759</v>
      </c>
      <c r="B158" s="14" t="s">
        <v>760</v>
      </c>
      <c r="C158" s="14" t="s">
        <v>74</v>
      </c>
      <c r="D158" s="14" t="s">
        <v>775</v>
      </c>
      <c r="E158" s="14" t="s">
        <v>145</v>
      </c>
      <c r="F158" s="14" t="s">
        <v>776</v>
      </c>
      <c r="G158" s="14" t="s">
        <v>777</v>
      </c>
      <c r="H158" s="14" t="s">
        <v>778</v>
      </c>
      <c r="I158" s="23" t="s">
        <v>921</v>
      </c>
      <c r="J158" s="14" t="s">
        <v>779</v>
      </c>
      <c r="K158" s="21" t="s">
        <v>25</v>
      </c>
      <c r="L158" s="22">
        <f t="shared" si="16"/>
        <v>0</v>
      </c>
      <c r="M158" s="21" t="s">
        <v>25</v>
      </c>
      <c r="N158" s="22">
        <f t="shared" si="17"/>
        <v>0</v>
      </c>
      <c r="O158" s="21" t="s">
        <v>25</v>
      </c>
      <c r="P158" s="22">
        <f t="shared" si="18"/>
        <v>0</v>
      </c>
      <c r="Q158" s="21" t="s">
        <v>30</v>
      </c>
      <c r="R158" s="22">
        <f t="shared" si="19"/>
        <v>16.5</v>
      </c>
      <c r="S158" s="21" t="s">
        <v>50</v>
      </c>
      <c r="T158" s="22">
        <f t="shared" si="20"/>
        <v>45</v>
      </c>
      <c r="U158" s="21" t="s">
        <v>25</v>
      </c>
      <c r="V158" s="22">
        <f t="shared" si="21"/>
        <v>0</v>
      </c>
      <c r="W158" s="14">
        <f t="shared" si="22"/>
        <v>12</v>
      </c>
      <c r="X158" s="22">
        <f t="shared" si="23"/>
        <v>61.5</v>
      </c>
    </row>
    <row r="159" spans="1:24" ht="15.5" x14ac:dyDescent="0.35">
      <c r="A159" s="14" t="s">
        <v>759</v>
      </c>
      <c r="B159" s="14" t="s">
        <v>760</v>
      </c>
      <c r="C159" s="14" t="s">
        <v>74</v>
      </c>
      <c r="D159" s="14" t="s">
        <v>780</v>
      </c>
      <c r="E159" s="14" t="s">
        <v>145</v>
      </c>
      <c r="F159" s="14" t="s">
        <v>781</v>
      </c>
      <c r="G159" s="14" t="s">
        <v>33</v>
      </c>
      <c r="H159" s="19" t="s">
        <v>856</v>
      </c>
      <c r="I159" s="20" t="s">
        <v>781</v>
      </c>
      <c r="J159" s="14" t="s">
        <v>782</v>
      </c>
      <c r="K159" s="21" t="s">
        <v>165</v>
      </c>
      <c r="L159" s="22">
        <f t="shared" si="16"/>
        <v>2370.5</v>
      </c>
      <c r="M159" s="21" t="s">
        <v>70</v>
      </c>
      <c r="N159" s="22">
        <f t="shared" si="17"/>
        <v>250</v>
      </c>
      <c r="O159" s="21" t="s">
        <v>25</v>
      </c>
      <c r="P159" s="22">
        <f t="shared" si="18"/>
        <v>0</v>
      </c>
      <c r="Q159" s="21" t="s">
        <v>783</v>
      </c>
      <c r="R159" s="22">
        <f t="shared" si="19"/>
        <v>6869.5</v>
      </c>
      <c r="S159" s="21" t="s">
        <v>784</v>
      </c>
      <c r="T159" s="22">
        <f t="shared" si="20"/>
        <v>9410</v>
      </c>
      <c r="U159" s="21" t="s">
        <v>24</v>
      </c>
      <c r="V159" s="22">
        <f t="shared" si="21"/>
        <v>77</v>
      </c>
      <c r="W159" s="14">
        <f t="shared" si="22"/>
        <v>3626</v>
      </c>
      <c r="X159" s="22">
        <f t="shared" si="23"/>
        <v>18977</v>
      </c>
    </row>
    <row r="160" spans="1:24" ht="15.5" x14ac:dyDescent="0.35">
      <c r="A160" s="14" t="s">
        <v>759</v>
      </c>
      <c r="B160" s="14" t="s">
        <v>760</v>
      </c>
      <c r="C160" s="14" t="s">
        <v>74</v>
      </c>
      <c r="D160" s="14" t="s">
        <v>785</v>
      </c>
      <c r="E160" s="14" t="s">
        <v>145</v>
      </c>
      <c r="F160" s="14" t="s">
        <v>762</v>
      </c>
      <c r="G160" s="14" t="s">
        <v>786</v>
      </c>
      <c r="H160" s="14" t="s">
        <v>787</v>
      </c>
      <c r="I160" s="23" t="s">
        <v>905</v>
      </c>
      <c r="J160" s="14" t="s">
        <v>788</v>
      </c>
      <c r="K160" s="21" t="s">
        <v>30</v>
      </c>
      <c r="L160" s="22">
        <f t="shared" si="16"/>
        <v>16.5</v>
      </c>
      <c r="M160" s="21" t="s">
        <v>25</v>
      </c>
      <c r="N160" s="22">
        <f t="shared" si="17"/>
        <v>0</v>
      </c>
      <c r="O160" s="21" t="s">
        <v>25</v>
      </c>
      <c r="P160" s="22">
        <f t="shared" si="18"/>
        <v>0</v>
      </c>
      <c r="Q160" s="21" t="s">
        <v>27</v>
      </c>
      <c r="R160" s="22">
        <f t="shared" si="19"/>
        <v>27.5</v>
      </c>
      <c r="S160" s="21" t="s">
        <v>27</v>
      </c>
      <c r="T160" s="22">
        <f t="shared" si="20"/>
        <v>25</v>
      </c>
      <c r="U160" s="21" t="s">
        <v>25</v>
      </c>
      <c r="V160" s="22">
        <f t="shared" si="21"/>
        <v>0</v>
      </c>
      <c r="W160" s="14">
        <f t="shared" si="22"/>
        <v>13</v>
      </c>
      <c r="X160" s="22">
        <f t="shared" si="23"/>
        <v>69</v>
      </c>
    </row>
    <row r="161" spans="1:24" ht="15.5" x14ac:dyDescent="0.35">
      <c r="A161" s="14" t="s">
        <v>759</v>
      </c>
      <c r="B161" s="14" t="s">
        <v>760</v>
      </c>
      <c r="C161" s="14" t="s">
        <v>74</v>
      </c>
      <c r="D161" s="14" t="s">
        <v>789</v>
      </c>
      <c r="E161" s="14" t="s">
        <v>145</v>
      </c>
      <c r="F161" s="14" t="s">
        <v>790</v>
      </c>
      <c r="G161" s="14" t="s">
        <v>33</v>
      </c>
      <c r="H161" s="19" t="s">
        <v>856</v>
      </c>
      <c r="I161" s="20" t="s">
        <v>790</v>
      </c>
      <c r="J161" s="14" t="s">
        <v>791</v>
      </c>
      <c r="K161" s="21" t="s">
        <v>73</v>
      </c>
      <c r="L161" s="22">
        <f t="shared" si="16"/>
        <v>495</v>
      </c>
      <c r="M161" s="21" t="s">
        <v>94</v>
      </c>
      <c r="N161" s="22">
        <f t="shared" si="17"/>
        <v>65</v>
      </c>
      <c r="O161" s="21" t="s">
        <v>25</v>
      </c>
      <c r="P161" s="22">
        <f t="shared" si="18"/>
        <v>0</v>
      </c>
      <c r="Q161" s="21" t="s">
        <v>134</v>
      </c>
      <c r="R161" s="22">
        <f t="shared" si="19"/>
        <v>1199</v>
      </c>
      <c r="S161" s="21" t="s">
        <v>132</v>
      </c>
      <c r="T161" s="22">
        <f t="shared" si="20"/>
        <v>1920</v>
      </c>
      <c r="U161" s="21" t="s">
        <v>25</v>
      </c>
      <c r="V161" s="22">
        <f t="shared" si="21"/>
        <v>0</v>
      </c>
      <c r="W161" s="14">
        <f t="shared" si="22"/>
        <v>705</v>
      </c>
      <c r="X161" s="22">
        <f t="shared" si="23"/>
        <v>3679</v>
      </c>
    </row>
    <row r="162" spans="1:24" ht="15.5" x14ac:dyDescent="0.35">
      <c r="A162" s="14" t="s">
        <v>759</v>
      </c>
      <c r="B162" s="14" t="s">
        <v>760</v>
      </c>
      <c r="C162" s="14" t="s">
        <v>74</v>
      </c>
      <c r="D162" s="14" t="s">
        <v>792</v>
      </c>
      <c r="E162" s="14" t="s">
        <v>145</v>
      </c>
      <c r="F162" s="14" t="s">
        <v>793</v>
      </c>
      <c r="G162" s="14" t="s">
        <v>33</v>
      </c>
      <c r="H162" s="19" t="s">
        <v>856</v>
      </c>
      <c r="I162" s="20" t="s">
        <v>793</v>
      </c>
      <c r="J162" s="14" t="s">
        <v>794</v>
      </c>
      <c r="K162" s="21" t="s">
        <v>795</v>
      </c>
      <c r="L162" s="22">
        <f t="shared" si="16"/>
        <v>5478</v>
      </c>
      <c r="M162" s="21" t="s">
        <v>40</v>
      </c>
      <c r="N162" s="22">
        <f t="shared" si="17"/>
        <v>615</v>
      </c>
      <c r="O162" s="21" t="s">
        <v>25</v>
      </c>
      <c r="P162" s="22">
        <f t="shared" si="18"/>
        <v>0</v>
      </c>
      <c r="Q162" s="21" t="s">
        <v>796</v>
      </c>
      <c r="R162" s="22">
        <f t="shared" si="19"/>
        <v>7128</v>
      </c>
      <c r="S162" s="21" t="s">
        <v>797</v>
      </c>
      <c r="T162" s="22">
        <f t="shared" si="20"/>
        <v>20095</v>
      </c>
      <c r="U162" s="21" t="s">
        <v>152</v>
      </c>
      <c r="V162" s="22">
        <f t="shared" si="21"/>
        <v>418</v>
      </c>
      <c r="W162" s="14">
        <f t="shared" si="22"/>
        <v>6510</v>
      </c>
      <c r="X162" s="22">
        <f t="shared" si="23"/>
        <v>33734</v>
      </c>
    </row>
    <row r="163" spans="1:24" ht="15.5" x14ac:dyDescent="0.35">
      <c r="A163" s="14" t="s">
        <v>759</v>
      </c>
      <c r="B163" s="14" t="s">
        <v>760</v>
      </c>
      <c r="C163" s="14" t="s">
        <v>74</v>
      </c>
      <c r="D163" s="14" t="s">
        <v>798</v>
      </c>
      <c r="E163" s="14" t="s">
        <v>145</v>
      </c>
      <c r="F163" s="14" t="s">
        <v>799</v>
      </c>
      <c r="G163" s="14" t="s">
        <v>800</v>
      </c>
      <c r="H163" s="14" t="s">
        <v>801</v>
      </c>
      <c r="I163" s="23" t="s">
        <v>878</v>
      </c>
      <c r="J163" s="14" t="s">
        <v>802</v>
      </c>
      <c r="K163" s="21" t="s">
        <v>30</v>
      </c>
      <c r="L163" s="22">
        <f t="shared" si="16"/>
        <v>16.5</v>
      </c>
      <c r="M163" s="21" t="s">
        <v>23</v>
      </c>
      <c r="N163" s="22">
        <f t="shared" si="17"/>
        <v>5</v>
      </c>
      <c r="O163" s="21" t="s">
        <v>25</v>
      </c>
      <c r="P163" s="22">
        <f t="shared" si="18"/>
        <v>0</v>
      </c>
      <c r="Q163" s="21" t="s">
        <v>84</v>
      </c>
      <c r="R163" s="22">
        <f t="shared" si="19"/>
        <v>33</v>
      </c>
      <c r="S163" s="21" t="s">
        <v>43</v>
      </c>
      <c r="T163" s="22">
        <f t="shared" si="20"/>
        <v>90</v>
      </c>
      <c r="U163" s="21" t="s">
        <v>25</v>
      </c>
      <c r="V163" s="22">
        <f t="shared" si="21"/>
        <v>0</v>
      </c>
      <c r="W163" s="14">
        <f t="shared" si="22"/>
        <v>28</v>
      </c>
      <c r="X163" s="22">
        <f t="shared" si="23"/>
        <v>144.5</v>
      </c>
    </row>
    <row r="164" spans="1:24" ht="15.5" x14ac:dyDescent="0.35">
      <c r="A164" s="14" t="s">
        <v>759</v>
      </c>
      <c r="B164" s="14" t="s">
        <v>760</v>
      </c>
      <c r="C164" s="14" t="s">
        <v>74</v>
      </c>
      <c r="D164" s="14" t="s">
        <v>803</v>
      </c>
      <c r="E164" s="14" t="s">
        <v>145</v>
      </c>
      <c r="F164" s="14" t="s">
        <v>804</v>
      </c>
      <c r="G164" s="14" t="s">
        <v>33</v>
      </c>
      <c r="H164" s="19" t="s">
        <v>856</v>
      </c>
      <c r="I164" s="20" t="s">
        <v>804</v>
      </c>
      <c r="J164" s="14" t="s">
        <v>805</v>
      </c>
      <c r="K164" s="21" t="s">
        <v>201</v>
      </c>
      <c r="L164" s="22">
        <f t="shared" si="16"/>
        <v>1331</v>
      </c>
      <c r="M164" s="21" t="s">
        <v>97</v>
      </c>
      <c r="N164" s="22">
        <f t="shared" si="17"/>
        <v>155</v>
      </c>
      <c r="O164" s="21" t="s">
        <v>25</v>
      </c>
      <c r="P164" s="22">
        <f t="shared" si="18"/>
        <v>0</v>
      </c>
      <c r="Q164" s="21" t="s">
        <v>806</v>
      </c>
      <c r="R164" s="22">
        <f t="shared" si="19"/>
        <v>4026</v>
      </c>
      <c r="S164" s="21" t="s">
        <v>807</v>
      </c>
      <c r="T164" s="22">
        <f t="shared" si="20"/>
        <v>6805</v>
      </c>
      <c r="U164" s="21" t="s">
        <v>48</v>
      </c>
      <c r="V164" s="22">
        <f t="shared" si="21"/>
        <v>11</v>
      </c>
      <c r="W164" s="14">
        <f t="shared" si="22"/>
        <v>2368</v>
      </c>
      <c r="X164" s="22">
        <f t="shared" si="23"/>
        <v>12328</v>
      </c>
    </row>
    <row r="165" spans="1:24" ht="15.5" x14ac:dyDescent="0.35">
      <c r="A165" s="14" t="s">
        <v>759</v>
      </c>
      <c r="B165" s="14" t="s">
        <v>760</v>
      </c>
      <c r="C165" s="14" t="s">
        <v>74</v>
      </c>
      <c r="D165" s="14" t="s">
        <v>808</v>
      </c>
      <c r="E165" s="14" t="s">
        <v>145</v>
      </c>
      <c r="F165" s="14" t="s">
        <v>762</v>
      </c>
      <c r="G165" s="14" t="s">
        <v>809</v>
      </c>
      <c r="H165" s="14" t="s">
        <v>810</v>
      </c>
      <c r="I165" s="23" t="s">
        <v>910</v>
      </c>
      <c r="J165" s="14" t="s">
        <v>811</v>
      </c>
      <c r="K165" s="21" t="s">
        <v>30</v>
      </c>
      <c r="L165" s="22">
        <f t="shared" si="16"/>
        <v>16.5</v>
      </c>
      <c r="M165" s="21" t="s">
        <v>25</v>
      </c>
      <c r="N165" s="22">
        <f t="shared" si="17"/>
        <v>0</v>
      </c>
      <c r="O165" s="21" t="s">
        <v>25</v>
      </c>
      <c r="P165" s="22">
        <f t="shared" si="18"/>
        <v>0</v>
      </c>
      <c r="Q165" s="21" t="s">
        <v>54</v>
      </c>
      <c r="R165" s="22">
        <f t="shared" si="19"/>
        <v>38.5</v>
      </c>
      <c r="S165" s="21" t="s">
        <v>26</v>
      </c>
      <c r="T165" s="22">
        <f t="shared" si="20"/>
        <v>20</v>
      </c>
      <c r="U165" s="21" t="s">
        <v>25</v>
      </c>
      <c r="V165" s="22">
        <f t="shared" si="21"/>
        <v>0</v>
      </c>
      <c r="W165" s="14">
        <f t="shared" si="22"/>
        <v>14</v>
      </c>
      <c r="X165" s="22">
        <f t="shared" si="23"/>
        <v>75</v>
      </c>
    </row>
    <row r="166" spans="1:24" ht="15.5" x14ac:dyDescent="0.35">
      <c r="A166" s="14" t="s">
        <v>759</v>
      </c>
      <c r="B166" s="14" t="s">
        <v>760</v>
      </c>
      <c r="C166" s="14" t="s">
        <v>74</v>
      </c>
      <c r="D166" s="14" t="s">
        <v>812</v>
      </c>
      <c r="E166" s="14" t="s">
        <v>145</v>
      </c>
      <c r="F166" s="14" t="s">
        <v>813</v>
      </c>
      <c r="G166" s="14" t="s">
        <v>33</v>
      </c>
      <c r="H166" s="19" t="s">
        <v>856</v>
      </c>
      <c r="I166" s="20" t="s">
        <v>813</v>
      </c>
      <c r="J166" s="14" t="s">
        <v>814</v>
      </c>
      <c r="K166" s="21" t="s">
        <v>189</v>
      </c>
      <c r="L166" s="22">
        <f t="shared" si="16"/>
        <v>1309</v>
      </c>
      <c r="M166" s="21" t="s">
        <v>115</v>
      </c>
      <c r="N166" s="22">
        <f t="shared" si="17"/>
        <v>300</v>
      </c>
      <c r="O166" s="21" t="s">
        <v>25</v>
      </c>
      <c r="P166" s="22">
        <f t="shared" si="18"/>
        <v>0</v>
      </c>
      <c r="Q166" s="21" t="s">
        <v>147</v>
      </c>
      <c r="R166" s="22">
        <f t="shared" si="19"/>
        <v>3080</v>
      </c>
      <c r="S166" s="21" t="s">
        <v>163</v>
      </c>
      <c r="T166" s="22">
        <f t="shared" si="20"/>
        <v>8345</v>
      </c>
      <c r="U166" s="21" t="s">
        <v>27</v>
      </c>
      <c r="V166" s="22">
        <f t="shared" si="21"/>
        <v>27.5</v>
      </c>
      <c r="W166" s="14">
        <f t="shared" si="22"/>
        <v>2532</v>
      </c>
      <c r="X166" s="22">
        <f t="shared" si="23"/>
        <v>13061.5</v>
      </c>
    </row>
    <row r="167" spans="1:24" ht="15.5" x14ac:dyDescent="0.35">
      <c r="A167" s="14" t="s">
        <v>759</v>
      </c>
      <c r="B167" s="14" t="s">
        <v>760</v>
      </c>
      <c r="C167" s="14" t="s">
        <v>74</v>
      </c>
      <c r="D167" s="14" t="s">
        <v>815</v>
      </c>
      <c r="E167" s="14" t="s">
        <v>145</v>
      </c>
      <c r="F167" s="14" t="s">
        <v>762</v>
      </c>
      <c r="G167" s="14" t="s">
        <v>816</v>
      </c>
      <c r="H167" s="14" t="s">
        <v>817</v>
      </c>
      <c r="I167" s="23" t="s">
        <v>912</v>
      </c>
      <c r="J167" s="14" t="s">
        <v>818</v>
      </c>
      <c r="K167" s="21" t="s">
        <v>25</v>
      </c>
      <c r="L167" s="22">
        <f t="shared" si="16"/>
        <v>0</v>
      </c>
      <c r="M167" s="21" t="s">
        <v>27</v>
      </c>
      <c r="N167" s="22">
        <f t="shared" si="17"/>
        <v>25</v>
      </c>
      <c r="O167" s="21" t="s">
        <v>25</v>
      </c>
      <c r="P167" s="22">
        <f t="shared" si="18"/>
        <v>0</v>
      </c>
      <c r="Q167" s="21" t="s">
        <v>25</v>
      </c>
      <c r="R167" s="22">
        <f t="shared" si="19"/>
        <v>0</v>
      </c>
      <c r="S167" s="21" t="s">
        <v>155</v>
      </c>
      <c r="T167" s="22">
        <f t="shared" si="20"/>
        <v>930</v>
      </c>
      <c r="U167" s="21" t="s">
        <v>25</v>
      </c>
      <c r="V167" s="22">
        <f t="shared" si="21"/>
        <v>0</v>
      </c>
      <c r="W167" s="14">
        <f t="shared" si="22"/>
        <v>191</v>
      </c>
      <c r="X167" s="22">
        <f t="shared" si="23"/>
        <v>955</v>
      </c>
    </row>
    <row r="168" spans="1:24" ht="15.5" x14ac:dyDescent="0.35">
      <c r="A168" s="14" t="s">
        <v>819</v>
      </c>
      <c r="B168" s="14" t="s">
        <v>820</v>
      </c>
      <c r="C168" s="14" t="s">
        <v>23</v>
      </c>
      <c r="D168" s="14" t="s">
        <v>821</v>
      </c>
      <c r="E168" s="14" t="s">
        <v>98</v>
      </c>
      <c r="F168" s="14" t="s">
        <v>822</v>
      </c>
      <c r="G168" s="14" t="s">
        <v>823</v>
      </c>
      <c r="H168" s="14" t="s">
        <v>824</v>
      </c>
      <c r="I168" s="23" t="s">
        <v>879</v>
      </c>
      <c r="J168" s="14" t="s">
        <v>825</v>
      </c>
      <c r="K168" s="21" t="s">
        <v>25</v>
      </c>
      <c r="L168" s="22">
        <f t="shared" si="16"/>
        <v>0</v>
      </c>
      <c r="M168" s="21" t="s">
        <v>23</v>
      </c>
      <c r="N168" s="22">
        <f t="shared" si="17"/>
        <v>5</v>
      </c>
      <c r="O168" s="21" t="s">
        <v>25</v>
      </c>
      <c r="P168" s="22">
        <f t="shared" si="18"/>
        <v>0</v>
      </c>
      <c r="Q168" s="21" t="s">
        <v>23</v>
      </c>
      <c r="R168" s="22">
        <f t="shared" si="19"/>
        <v>5.5</v>
      </c>
      <c r="S168" s="21" t="s">
        <v>27</v>
      </c>
      <c r="T168" s="22">
        <f t="shared" si="20"/>
        <v>25</v>
      </c>
      <c r="U168" s="21" t="s">
        <v>25</v>
      </c>
      <c r="V168" s="22">
        <f t="shared" si="21"/>
        <v>0</v>
      </c>
      <c r="W168" s="14">
        <f t="shared" si="22"/>
        <v>7</v>
      </c>
      <c r="X168" s="22">
        <f t="shared" si="23"/>
        <v>35.5</v>
      </c>
    </row>
    <row r="169" spans="1:24" ht="15.5" x14ac:dyDescent="0.35">
      <c r="A169" s="14" t="s">
        <v>819</v>
      </c>
      <c r="B169" s="14" t="s">
        <v>820</v>
      </c>
      <c r="C169" s="14" t="s">
        <v>23</v>
      </c>
      <c r="D169" s="14" t="s">
        <v>826</v>
      </c>
      <c r="E169" s="14" t="s">
        <v>98</v>
      </c>
      <c r="F169" s="14" t="s">
        <v>827</v>
      </c>
      <c r="G169" s="14" t="s">
        <v>828</v>
      </c>
      <c r="H169" s="14" t="s">
        <v>829</v>
      </c>
      <c r="I169" s="23" t="s">
        <v>895</v>
      </c>
      <c r="J169" s="14" t="s">
        <v>830</v>
      </c>
      <c r="K169" s="21" t="s">
        <v>104</v>
      </c>
      <c r="L169" s="22">
        <f t="shared" si="16"/>
        <v>159.5</v>
      </c>
      <c r="M169" s="21" t="s">
        <v>50</v>
      </c>
      <c r="N169" s="22">
        <f t="shared" si="17"/>
        <v>45</v>
      </c>
      <c r="O169" s="21" t="s">
        <v>25</v>
      </c>
      <c r="P169" s="22">
        <f t="shared" si="18"/>
        <v>0</v>
      </c>
      <c r="Q169" s="21" t="s">
        <v>87</v>
      </c>
      <c r="R169" s="22">
        <f t="shared" si="19"/>
        <v>506</v>
      </c>
      <c r="S169" s="21" t="s">
        <v>51</v>
      </c>
      <c r="T169" s="22">
        <f t="shared" si="20"/>
        <v>735</v>
      </c>
      <c r="U169" s="21" t="s">
        <v>25</v>
      </c>
      <c r="V169" s="22">
        <f t="shared" si="21"/>
        <v>0</v>
      </c>
      <c r="W169" s="14">
        <f t="shared" si="22"/>
        <v>277</v>
      </c>
      <c r="X169" s="22">
        <f t="shared" si="23"/>
        <v>1445.5</v>
      </c>
    </row>
    <row r="170" spans="1:24" ht="15.5" x14ac:dyDescent="0.35">
      <c r="A170" s="14" t="s">
        <v>819</v>
      </c>
      <c r="B170" s="14" t="s">
        <v>820</v>
      </c>
      <c r="C170" s="14" t="s">
        <v>23</v>
      </c>
      <c r="D170" s="14" t="s">
        <v>831</v>
      </c>
      <c r="E170" s="14" t="s">
        <v>98</v>
      </c>
      <c r="F170" s="14" t="s">
        <v>832</v>
      </c>
      <c r="G170" s="14" t="s">
        <v>33</v>
      </c>
      <c r="H170" s="19" t="s">
        <v>856</v>
      </c>
      <c r="I170" s="20" t="s">
        <v>832</v>
      </c>
      <c r="J170" s="14" t="s">
        <v>124</v>
      </c>
      <c r="K170" s="21" t="s">
        <v>135</v>
      </c>
      <c r="L170" s="22">
        <f t="shared" si="16"/>
        <v>1100</v>
      </c>
      <c r="M170" s="21" t="s">
        <v>91</v>
      </c>
      <c r="N170" s="22">
        <f t="shared" si="17"/>
        <v>305</v>
      </c>
      <c r="O170" s="21" t="s">
        <v>25</v>
      </c>
      <c r="P170" s="22">
        <f t="shared" si="18"/>
        <v>0</v>
      </c>
      <c r="Q170" s="21" t="s">
        <v>356</v>
      </c>
      <c r="R170" s="22">
        <f t="shared" si="19"/>
        <v>2403.5</v>
      </c>
      <c r="S170" s="21" t="s">
        <v>173</v>
      </c>
      <c r="T170" s="22">
        <f t="shared" si="20"/>
        <v>3990</v>
      </c>
      <c r="U170" s="21" t="s">
        <v>27</v>
      </c>
      <c r="V170" s="22">
        <f t="shared" si="21"/>
        <v>27.5</v>
      </c>
      <c r="W170" s="14">
        <f t="shared" si="22"/>
        <v>1501</v>
      </c>
      <c r="X170" s="22">
        <f t="shared" si="23"/>
        <v>7826</v>
      </c>
    </row>
    <row r="171" spans="1:24" ht="15.5" x14ac:dyDescent="0.35">
      <c r="A171" s="14" t="s">
        <v>819</v>
      </c>
      <c r="B171" s="14" t="s">
        <v>820</v>
      </c>
      <c r="C171" s="14" t="s">
        <v>23</v>
      </c>
      <c r="D171" s="14" t="s">
        <v>833</v>
      </c>
      <c r="E171" s="14" t="s">
        <v>98</v>
      </c>
      <c r="F171" s="14" t="s">
        <v>822</v>
      </c>
      <c r="G171" s="14" t="s">
        <v>33</v>
      </c>
      <c r="H171" s="19" t="s">
        <v>856</v>
      </c>
      <c r="I171" s="20" t="s">
        <v>822</v>
      </c>
      <c r="J171" s="14" t="s">
        <v>834</v>
      </c>
      <c r="K171" s="21" t="s">
        <v>142</v>
      </c>
      <c r="L171" s="22">
        <f t="shared" si="16"/>
        <v>357.5</v>
      </c>
      <c r="M171" s="21" t="s">
        <v>27</v>
      </c>
      <c r="N171" s="22">
        <f t="shared" si="17"/>
        <v>25</v>
      </c>
      <c r="O171" s="21" t="s">
        <v>25</v>
      </c>
      <c r="P171" s="22">
        <f t="shared" si="18"/>
        <v>0</v>
      </c>
      <c r="Q171" s="21" t="s">
        <v>137</v>
      </c>
      <c r="R171" s="22">
        <f t="shared" si="19"/>
        <v>819.5</v>
      </c>
      <c r="S171" s="21" t="s">
        <v>112</v>
      </c>
      <c r="T171" s="22">
        <f t="shared" si="20"/>
        <v>1350</v>
      </c>
      <c r="U171" s="21" t="s">
        <v>25</v>
      </c>
      <c r="V171" s="22">
        <f t="shared" si="21"/>
        <v>0</v>
      </c>
      <c r="W171" s="14">
        <f t="shared" si="22"/>
        <v>489</v>
      </c>
      <c r="X171" s="22">
        <f t="shared" si="23"/>
        <v>2552</v>
      </c>
    </row>
    <row r="172" spans="1:24" ht="15.5" x14ac:dyDescent="0.35">
      <c r="A172" s="14" t="s">
        <v>835</v>
      </c>
      <c r="B172" s="14" t="s">
        <v>836</v>
      </c>
      <c r="C172" s="14" t="s">
        <v>48</v>
      </c>
      <c r="D172" s="14" t="s">
        <v>837</v>
      </c>
      <c r="E172" s="14" t="s">
        <v>74</v>
      </c>
      <c r="F172" s="14" t="s">
        <v>838</v>
      </c>
      <c r="G172" s="14" t="s">
        <v>839</v>
      </c>
      <c r="H172" s="14" t="s">
        <v>840</v>
      </c>
      <c r="I172" s="23" t="s">
        <v>925</v>
      </c>
      <c r="J172" s="14" t="s">
        <v>841</v>
      </c>
      <c r="K172" s="21" t="s">
        <v>48</v>
      </c>
      <c r="L172" s="22">
        <f t="shared" si="16"/>
        <v>11</v>
      </c>
      <c r="M172" s="21" t="s">
        <v>25</v>
      </c>
      <c r="N172" s="22">
        <f t="shared" si="17"/>
        <v>0</v>
      </c>
      <c r="O172" s="21" t="s">
        <v>25</v>
      </c>
      <c r="P172" s="22">
        <f t="shared" si="18"/>
        <v>0</v>
      </c>
      <c r="Q172" s="21" t="s">
        <v>30</v>
      </c>
      <c r="R172" s="22">
        <f t="shared" si="19"/>
        <v>16.5</v>
      </c>
      <c r="S172" s="21" t="s">
        <v>50</v>
      </c>
      <c r="T172" s="22">
        <f t="shared" si="20"/>
        <v>45</v>
      </c>
      <c r="U172" s="21" t="s">
        <v>25</v>
      </c>
      <c r="V172" s="22">
        <f t="shared" si="21"/>
        <v>0</v>
      </c>
      <c r="W172" s="14">
        <f t="shared" si="22"/>
        <v>14</v>
      </c>
      <c r="X172" s="22">
        <f t="shared" si="23"/>
        <v>72.5</v>
      </c>
    </row>
    <row r="173" spans="1:24" ht="15.5" x14ac:dyDescent="0.35">
      <c r="A173" s="14" t="s">
        <v>835</v>
      </c>
      <c r="B173" s="14" t="s">
        <v>836</v>
      </c>
      <c r="C173" s="14" t="s">
        <v>48</v>
      </c>
      <c r="D173" s="14" t="s">
        <v>842</v>
      </c>
      <c r="E173" s="14" t="s">
        <v>74</v>
      </c>
      <c r="F173" s="14" t="s">
        <v>843</v>
      </c>
      <c r="G173" s="14" t="s">
        <v>33</v>
      </c>
      <c r="H173" s="19" t="s">
        <v>856</v>
      </c>
      <c r="I173" s="20" t="s">
        <v>843</v>
      </c>
      <c r="J173" s="14" t="s">
        <v>844</v>
      </c>
      <c r="K173" s="21" t="s">
        <v>188</v>
      </c>
      <c r="L173" s="22">
        <f t="shared" si="16"/>
        <v>929.5</v>
      </c>
      <c r="M173" s="21" t="s">
        <v>31</v>
      </c>
      <c r="N173" s="22">
        <f t="shared" si="17"/>
        <v>330</v>
      </c>
      <c r="O173" s="21" t="s">
        <v>25</v>
      </c>
      <c r="P173" s="22">
        <f t="shared" si="18"/>
        <v>0</v>
      </c>
      <c r="Q173" s="21" t="s">
        <v>845</v>
      </c>
      <c r="R173" s="22">
        <f t="shared" si="19"/>
        <v>2783</v>
      </c>
      <c r="S173" s="21" t="s">
        <v>846</v>
      </c>
      <c r="T173" s="22">
        <f t="shared" si="20"/>
        <v>6555</v>
      </c>
      <c r="U173" s="21" t="s">
        <v>25</v>
      </c>
      <c r="V173" s="22">
        <f t="shared" si="21"/>
        <v>0</v>
      </c>
      <c r="W173" s="14">
        <f t="shared" si="22"/>
        <v>2052</v>
      </c>
      <c r="X173" s="22">
        <f t="shared" si="23"/>
        <v>10597.5</v>
      </c>
    </row>
    <row r="174" spans="1:24" ht="15.5" x14ac:dyDescent="0.35">
      <c r="A174" s="14" t="s">
        <v>835</v>
      </c>
      <c r="B174" s="14" t="s">
        <v>836</v>
      </c>
      <c r="C174" s="14" t="s">
        <v>48</v>
      </c>
      <c r="D174" s="14" t="s">
        <v>847</v>
      </c>
      <c r="E174" s="14" t="s">
        <v>74</v>
      </c>
      <c r="F174" s="14" t="s">
        <v>848</v>
      </c>
      <c r="G174" s="14" t="s">
        <v>33</v>
      </c>
      <c r="H174" s="19" t="s">
        <v>856</v>
      </c>
      <c r="I174" s="20" t="s">
        <v>848</v>
      </c>
      <c r="J174" s="14" t="s">
        <v>849</v>
      </c>
      <c r="K174" s="21" t="s">
        <v>95</v>
      </c>
      <c r="L174" s="22">
        <f t="shared" si="16"/>
        <v>55</v>
      </c>
      <c r="M174" s="21" t="s">
        <v>54</v>
      </c>
      <c r="N174" s="22">
        <f t="shared" si="17"/>
        <v>35</v>
      </c>
      <c r="O174" s="21" t="s">
        <v>25</v>
      </c>
      <c r="P174" s="22">
        <f t="shared" si="18"/>
        <v>0</v>
      </c>
      <c r="Q174" s="21" t="s">
        <v>86</v>
      </c>
      <c r="R174" s="22">
        <f t="shared" si="19"/>
        <v>121</v>
      </c>
      <c r="S174" s="21" t="s">
        <v>45</v>
      </c>
      <c r="T174" s="22">
        <f t="shared" si="20"/>
        <v>210</v>
      </c>
      <c r="U174" s="21" t="s">
        <v>30</v>
      </c>
      <c r="V174" s="22">
        <f t="shared" si="21"/>
        <v>16.5</v>
      </c>
      <c r="W174" s="14">
        <f t="shared" si="22"/>
        <v>84</v>
      </c>
      <c r="X174" s="22">
        <f t="shared" si="23"/>
        <v>437.5</v>
      </c>
    </row>
    <row r="175" spans="1:24" ht="16" thickBot="1" x14ac:dyDescent="0.4">
      <c r="A175" s="14" t="s">
        <v>835</v>
      </c>
      <c r="B175" s="14" t="s">
        <v>836</v>
      </c>
      <c r="C175" s="14" t="s">
        <v>48</v>
      </c>
      <c r="D175" s="14" t="s">
        <v>850</v>
      </c>
      <c r="E175" s="14" t="s">
        <v>74</v>
      </c>
      <c r="F175" s="14" t="s">
        <v>851</v>
      </c>
      <c r="G175" s="14" t="s">
        <v>33</v>
      </c>
      <c r="H175" s="19" t="s">
        <v>856</v>
      </c>
      <c r="I175" s="20" t="s">
        <v>851</v>
      </c>
      <c r="J175" s="14" t="s">
        <v>852</v>
      </c>
      <c r="K175" s="21" t="s">
        <v>23</v>
      </c>
      <c r="L175" s="22">
        <f t="shared" si="16"/>
        <v>5.5</v>
      </c>
      <c r="M175" s="21" t="s">
        <v>25</v>
      </c>
      <c r="N175" s="22">
        <f t="shared" si="17"/>
        <v>0</v>
      </c>
      <c r="O175" s="21" t="s">
        <v>25</v>
      </c>
      <c r="P175" s="22">
        <f t="shared" si="18"/>
        <v>0</v>
      </c>
      <c r="Q175" s="21" t="s">
        <v>25</v>
      </c>
      <c r="R175" s="22">
        <f t="shared" si="19"/>
        <v>0</v>
      </c>
      <c r="S175" s="21" t="s">
        <v>83</v>
      </c>
      <c r="T175" s="22">
        <f t="shared" si="20"/>
        <v>130</v>
      </c>
      <c r="U175" s="21" t="s">
        <v>23</v>
      </c>
      <c r="V175" s="22">
        <f t="shared" si="21"/>
        <v>5.5</v>
      </c>
      <c r="W175" s="14">
        <f t="shared" si="22"/>
        <v>28</v>
      </c>
      <c r="X175" s="22">
        <f t="shared" si="23"/>
        <v>141</v>
      </c>
    </row>
    <row r="176" spans="1:24" ht="16" thickBot="1" x14ac:dyDescent="0.4">
      <c r="A176" s="30" t="s">
        <v>931</v>
      </c>
      <c r="B176" s="31"/>
      <c r="C176" s="31"/>
      <c r="D176" s="31"/>
      <c r="E176" s="31"/>
      <c r="F176" s="31"/>
      <c r="G176" s="31"/>
      <c r="H176" s="31"/>
      <c r="I176" s="32"/>
      <c r="J176" s="31"/>
      <c r="K176" s="33"/>
      <c r="L176" s="34"/>
      <c r="M176" s="33"/>
      <c r="N176" s="34"/>
      <c r="O176" s="33"/>
      <c r="P176" s="34"/>
      <c r="Q176" s="33"/>
      <c r="R176" s="34"/>
      <c r="S176" s="33"/>
      <c r="T176" s="34"/>
      <c r="U176" s="33"/>
      <c r="V176" s="34"/>
      <c r="W176" s="31"/>
      <c r="X176" s="35">
        <f>SUM(X4:X175)</f>
        <v>549677.5</v>
      </c>
    </row>
    <row r="177" spans="1:1" ht="15.5" x14ac:dyDescent="0.35">
      <c r="A177" s="17" t="s">
        <v>872</v>
      </c>
    </row>
    <row r="178" spans="1:1" ht="15.5" x14ac:dyDescent="0.35">
      <c r="A178" s="17" t="s">
        <v>873</v>
      </c>
    </row>
    <row r="179" spans="1:1" ht="15.5" x14ac:dyDescent="0.35">
      <c r="A179" s="17" t="s">
        <v>874</v>
      </c>
    </row>
    <row r="180" spans="1:1" ht="15.5" x14ac:dyDescent="0.35">
      <c r="A180" s="18" t="s">
        <v>875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B691C9-60FB-4E3F-AC21-1C515F27FB72}">
  <dimension ref="A1:C23"/>
  <sheetViews>
    <sheetView workbookViewId="0"/>
  </sheetViews>
  <sheetFormatPr defaultRowHeight="14.5" x14ac:dyDescent="0.35"/>
  <cols>
    <col min="1" max="1" width="21" customWidth="1"/>
    <col min="2" max="2" width="44.1796875" customWidth="1"/>
    <col min="3" max="3" width="30.90625" customWidth="1"/>
  </cols>
  <sheetData>
    <row r="1" spans="1:3" ht="18" x14ac:dyDescent="0.4">
      <c r="A1" s="29" t="s">
        <v>930</v>
      </c>
      <c r="B1" s="1"/>
      <c r="C1" s="1"/>
    </row>
    <row r="2" spans="1:3" ht="15.5" x14ac:dyDescent="0.35">
      <c r="A2" s="2" t="s">
        <v>929</v>
      </c>
      <c r="B2" s="1"/>
      <c r="C2" s="1"/>
    </row>
    <row r="3" spans="1:3" ht="31" x14ac:dyDescent="0.35">
      <c r="A3" s="3" t="s">
        <v>853</v>
      </c>
      <c r="B3" s="3" t="s">
        <v>854</v>
      </c>
      <c r="C3" s="4" t="s">
        <v>855</v>
      </c>
    </row>
    <row r="4" spans="1:3" ht="15.5" x14ac:dyDescent="0.35">
      <c r="A4" s="5" t="s">
        <v>44</v>
      </c>
      <c r="B4" s="6" t="s">
        <v>857</v>
      </c>
      <c r="C4" s="7">
        <v>23011</v>
      </c>
    </row>
    <row r="5" spans="1:3" ht="15.5" x14ac:dyDescent="0.35">
      <c r="A5" s="5" t="s">
        <v>72</v>
      </c>
      <c r="B5" s="6" t="s">
        <v>858</v>
      </c>
      <c r="C5" s="7">
        <v>45172</v>
      </c>
    </row>
    <row r="6" spans="1:3" ht="15.5" x14ac:dyDescent="0.35">
      <c r="A6" s="5" t="s">
        <v>102</v>
      </c>
      <c r="B6" s="6" t="s">
        <v>859</v>
      </c>
      <c r="C6" s="7">
        <v>2873</v>
      </c>
    </row>
    <row r="7" spans="1:3" ht="15.5" x14ac:dyDescent="0.35">
      <c r="A7" s="5" t="s">
        <v>58</v>
      </c>
      <c r="B7" s="6" t="s">
        <v>860</v>
      </c>
      <c r="C7" s="7">
        <v>879.5</v>
      </c>
    </row>
    <row r="8" spans="1:3" ht="15.5" x14ac:dyDescent="0.35">
      <c r="A8" s="5" t="s">
        <v>96</v>
      </c>
      <c r="B8" s="6" t="s">
        <v>861</v>
      </c>
      <c r="C8" s="7">
        <v>41998</v>
      </c>
    </row>
    <row r="9" spans="1:3" ht="15.5" x14ac:dyDescent="0.35">
      <c r="A9" s="5" t="s">
        <v>47</v>
      </c>
      <c r="B9" s="6" t="s">
        <v>862</v>
      </c>
      <c r="C9" s="7">
        <v>53196</v>
      </c>
    </row>
    <row r="10" spans="1:3" ht="15.5" x14ac:dyDescent="0.35">
      <c r="A10" s="5" t="s">
        <v>70</v>
      </c>
      <c r="B10" s="6" t="s">
        <v>863</v>
      </c>
      <c r="C10" s="7">
        <v>127481.5</v>
      </c>
    </row>
    <row r="11" spans="1:3" ht="15.5" x14ac:dyDescent="0.35">
      <c r="A11" s="5" t="s">
        <v>59</v>
      </c>
      <c r="B11" s="6" t="s">
        <v>864</v>
      </c>
      <c r="C11" s="7">
        <v>5419</v>
      </c>
    </row>
    <row r="12" spans="1:3" ht="15.5" x14ac:dyDescent="0.35">
      <c r="A12" s="5" t="s">
        <v>60</v>
      </c>
      <c r="B12" s="6" t="s">
        <v>865</v>
      </c>
      <c r="C12" s="7">
        <v>7097</v>
      </c>
    </row>
    <row r="13" spans="1:3" ht="15.5" x14ac:dyDescent="0.35">
      <c r="A13" s="5" t="s">
        <v>82</v>
      </c>
      <c r="B13" s="6" t="s">
        <v>866</v>
      </c>
      <c r="C13" s="7">
        <v>275.5</v>
      </c>
    </row>
    <row r="14" spans="1:3" ht="15.5" x14ac:dyDescent="0.35">
      <c r="A14" s="5" t="s">
        <v>151</v>
      </c>
      <c r="B14" s="6" t="s">
        <v>867</v>
      </c>
      <c r="C14" s="7">
        <v>123604</v>
      </c>
    </row>
    <row r="15" spans="1:3" ht="15.5" x14ac:dyDescent="0.35">
      <c r="A15" s="5" t="s">
        <v>114</v>
      </c>
      <c r="B15" s="6" t="s">
        <v>868</v>
      </c>
      <c r="C15" s="7">
        <v>77</v>
      </c>
    </row>
    <row r="16" spans="1:3" ht="15.5" x14ac:dyDescent="0.35">
      <c r="A16" s="5" t="s">
        <v>145</v>
      </c>
      <c r="B16" s="6" t="s">
        <v>869</v>
      </c>
      <c r="C16" s="7">
        <v>95486.5</v>
      </c>
    </row>
    <row r="17" spans="1:3" ht="15.5" x14ac:dyDescent="0.35">
      <c r="A17" s="5" t="s">
        <v>98</v>
      </c>
      <c r="B17" s="6" t="s">
        <v>870</v>
      </c>
      <c r="C17" s="7">
        <v>11859</v>
      </c>
    </row>
    <row r="18" spans="1:3" ht="16" thickBot="1" x14ac:dyDescent="0.4">
      <c r="A18" s="8" t="s">
        <v>74</v>
      </c>
      <c r="B18" s="9" t="s">
        <v>871</v>
      </c>
      <c r="C18" s="10">
        <v>11248.5</v>
      </c>
    </row>
    <row r="19" spans="1:3" ht="15.5" x14ac:dyDescent="0.35">
      <c r="A19" s="11" t="s">
        <v>931</v>
      </c>
      <c r="B19" s="12" t="s">
        <v>856</v>
      </c>
      <c r="C19" s="13">
        <f>SUM(C4:C18)</f>
        <v>549677.5</v>
      </c>
    </row>
    <row r="20" spans="1:3" ht="15.5" x14ac:dyDescent="0.35">
      <c r="A20" s="14" t="s">
        <v>872</v>
      </c>
    </row>
    <row r="21" spans="1:3" ht="15.5" x14ac:dyDescent="0.35">
      <c r="A21" s="14" t="s">
        <v>873</v>
      </c>
    </row>
    <row r="22" spans="1:3" ht="15.5" x14ac:dyDescent="0.35">
      <c r="A22" s="14" t="s">
        <v>874</v>
      </c>
    </row>
    <row r="23" spans="1:3" ht="15.5" x14ac:dyDescent="0.35">
      <c r="A23" s="15" t="s">
        <v>875</v>
      </c>
    </row>
  </sheetData>
  <pageMargins left="0.7" right="0.7" top="0.75" bottom="0.75" header="0.3" footer="0.3"/>
  <pageSetup orientation="portrait" horizontalDpi="1200" verticalDpi="12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ELPAC 2021-22</vt:lpstr>
      <vt:lpstr>County Reimbursement Totals</vt:lpstr>
      <vt:lpstr>Combined_ELPAC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Recip-20: ELPAC 2021-22 (CA Dept of Education)</dc:title>
  <dc:subject>Schedule of First Assessment Apportionment for the 2021–22 English Language Proficiency Assessments for California Administration.</dc:subject>
  <dc:creator/>
  <cp:lastModifiedBy/>
  <dcterms:created xsi:type="dcterms:W3CDTF">2023-10-23T16:07:23Z</dcterms:created>
  <dcterms:modified xsi:type="dcterms:W3CDTF">2023-10-23T19:55:47Z</dcterms:modified>
</cp:coreProperties>
</file>