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7E463B23-A2B0-41BB-85C7-3C59E04B4F4D}" xr6:coauthVersionLast="47" xr6:coauthVersionMax="47" xr10:uidLastSave="{00000000-0000-0000-0000-000000000000}"/>
  <bookViews>
    <workbookView xWindow="-120" yWindow="-120" windowWidth="24240" windowHeight="13140" tabRatio="739" xr2:uid="{00000000-000D-0000-FFFF-FFFF00000000}"/>
  </bookViews>
  <sheets>
    <sheet name="Federal Carryover Report " sheetId="2" r:id="rId1"/>
    <sheet name="Federal Carryover (internal)" sheetId="3" state="hidden" r:id="rId2"/>
  </sheets>
  <definedNames>
    <definedName name="_xlnm._FilterDatabase" localSheetId="1" hidden="1">'Federal Carryover (internal)'!$A$5:$R$71</definedName>
    <definedName name="_xlnm._FilterDatabase" localSheetId="0" hidden="1">'Federal Carryover Report '!$A$5:$H$53</definedName>
    <definedName name="_xlnm.Print_Area" localSheetId="0">'Federal Carryover Report '!$A$1:$C$75</definedName>
    <definedName name="_xlnm.Print_Titles" localSheetId="0">'Federal Carryover Report '!$5:$5</definedName>
    <definedName name="Z_12E7F068_2F71_4EBF_8A1C_720233933ACB_.wvu.FilterData" localSheetId="0" hidden="1">'Federal Carryover Report '!$A$5:$H$53</definedName>
    <definedName name="Z_AAD725A0_CEE9_4401_95F9_60282F885E55_.wvu.FilterData" localSheetId="0" hidden="1">'Federal Carryover Report '!$A$5:$H$53</definedName>
    <definedName name="Z_B3AB5575_9012_4C6E_B479_12EEF2115E5D_.wvu.PrintArea" localSheetId="0" hidden="1">'Federal Carryover Report '!$A$1:$C$78</definedName>
    <definedName name="Z_B3AB5575_9012_4C6E_B479_12EEF2115E5D_.wvu.PrintTitles" localSheetId="0" hidden="1">'Federal Carryover Report '!$1:$5</definedName>
    <definedName name="Z_C6DE705B_D97A_4A84_9E49_464AC7FE91C5_.wvu.PrintArea" localSheetId="0" hidden="1">'Federal Carryover Report '!$A$1:$C$72</definedName>
    <definedName name="Z_C6DE705B_D97A_4A84_9E49_464AC7FE91C5_.wvu.Rows" localSheetId="0" hidden="1">'Federal Carryover Report '!#REF!,'Federal Carryover Report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44" i="3"/>
  <c r="J43" i="3"/>
  <c r="J41" i="3"/>
  <c r="E73" i="3" l="1"/>
  <c r="I71" i="3"/>
  <c r="K71" i="3" s="1"/>
  <c r="M71" i="3" s="1"/>
  <c r="I70" i="3"/>
  <c r="K70" i="3" s="1"/>
  <c r="M70" i="3" s="1"/>
  <c r="I69" i="3"/>
  <c r="K69" i="3" s="1"/>
  <c r="M69" i="3" s="1"/>
  <c r="I68" i="3"/>
  <c r="K68" i="3" s="1"/>
  <c r="M68" i="3" s="1"/>
  <c r="I67" i="3"/>
  <c r="K67" i="3" s="1"/>
  <c r="M67" i="3" s="1"/>
  <c r="I66" i="3"/>
  <c r="K66" i="3" s="1"/>
  <c r="M66" i="3" s="1"/>
  <c r="I65" i="3"/>
  <c r="K65" i="3" s="1"/>
  <c r="M65" i="3" s="1"/>
  <c r="I64" i="3"/>
  <c r="K64" i="3" s="1"/>
  <c r="M64" i="3" s="1"/>
  <c r="I63" i="3"/>
  <c r="K63" i="3" s="1"/>
  <c r="M63" i="3" s="1"/>
  <c r="I62" i="3"/>
  <c r="K62" i="3" s="1"/>
  <c r="M62" i="3" s="1"/>
  <c r="I61" i="3"/>
  <c r="K61" i="3" s="1"/>
  <c r="I60" i="3"/>
  <c r="K60" i="3" s="1"/>
  <c r="M60" i="3" s="1"/>
  <c r="I59" i="3"/>
  <c r="K59" i="3" s="1"/>
  <c r="M59" i="3" s="1"/>
  <c r="I58" i="3"/>
  <c r="K58" i="3" s="1"/>
  <c r="M58" i="3" s="1"/>
  <c r="I57" i="3"/>
  <c r="K57" i="3" s="1"/>
  <c r="M57" i="3" s="1"/>
  <c r="I56" i="3"/>
  <c r="K56" i="3" s="1"/>
  <c r="M56" i="3" s="1"/>
  <c r="I55" i="3"/>
  <c r="K55" i="3" s="1"/>
  <c r="M55" i="3" s="1"/>
  <c r="I54" i="3"/>
  <c r="K54" i="3" s="1"/>
  <c r="M54" i="3" s="1"/>
  <c r="I53" i="3"/>
  <c r="K53" i="3" s="1"/>
  <c r="M53" i="3" s="1"/>
  <c r="I52" i="3"/>
  <c r="K52" i="3" s="1"/>
  <c r="M52" i="3" s="1"/>
  <c r="I51" i="3"/>
  <c r="K51" i="3" s="1"/>
  <c r="M51" i="3" s="1"/>
  <c r="I50" i="3"/>
  <c r="K50" i="3" s="1"/>
  <c r="M50" i="3" s="1"/>
  <c r="I49" i="3"/>
  <c r="K49" i="3" s="1"/>
  <c r="M49" i="3" s="1"/>
  <c r="I48" i="3"/>
  <c r="K48" i="3" s="1"/>
  <c r="M48" i="3" s="1"/>
  <c r="I47" i="3"/>
  <c r="K47" i="3" s="1"/>
  <c r="M47" i="3" s="1"/>
  <c r="I46" i="3"/>
  <c r="K46" i="3" s="1"/>
  <c r="M46" i="3" s="1"/>
  <c r="I45" i="3"/>
  <c r="K45" i="3" s="1"/>
  <c r="M45" i="3" s="1"/>
  <c r="K44" i="3"/>
  <c r="M44" i="3" s="1"/>
  <c r="I43" i="3"/>
  <c r="K43" i="3" s="1"/>
  <c r="M43" i="3" s="1"/>
  <c r="I42" i="3"/>
  <c r="K42" i="3" s="1"/>
  <c r="M42" i="3" s="1"/>
  <c r="I41" i="3"/>
  <c r="K41" i="3" s="1"/>
  <c r="M41" i="3" s="1"/>
  <c r="I40" i="3"/>
  <c r="K40" i="3" s="1"/>
  <c r="M40" i="3" s="1"/>
  <c r="I39" i="3"/>
  <c r="K39" i="3" s="1"/>
  <c r="M39" i="3" s="1"/>
  <c r="I38" i="3"/>
  <c r="K38" i="3" s="1"/>
  <c r="M38" i="3" s="1"/>
  <c r="I37" i="3"/>
  <c r="K37" i="3" s="1"/>
  <c r="M37" i="3" s="1"/>
  <c r="I36" i="3"/>
  <c r="K36" i="3" s="1"/>
  <c r="M36" i="3" s="1"/>
  <c r="I35" i="3"/>
  <c r="K35" i="3" s="1"/>
  <c r="M35" i="3" s="1"/>
  <c r="I34" i="3"/>
  <c r="K34" i="3" s="1"/>
  <c r="M34" i="3" s="1"/>
  <c r="I33" i="3"/>
  <c r="K33" i="3" s="1"/>
  <c r="M33" i="3" s="1"/>
  <c r="I32" i="3"/>
  <c r="K32" i="3" s="1"/>
  <c r="M32" i="3" s="1"/>
  <c r="I31" i="3"/>
  <c r="K31" i="3" s="1"/>
  <c r="I30" i="3"/>
  <c r="K30" i="3" s="1"/>
  <c r="I29" i="3"/>
  <c r="K29" i="3" s="1"/>
  <c r="I28" i="3"/>
  <c r="K28" i="3" s="1"/>
  <c r="I27" i="3"/>
  <c r="K27" i="3" s="1"/>
  <c r="M27" i="3" s="1"/>
  <c r="I26" i="3"/>
  <c r="K26" i="3" s="1"/>
  <c r="M26" i="3" s="1"/>
  <c r="I25" i="3"/>
  <c r="K25" i="3" s="1"/>
  <c r="M25" i="3" s="1"/>
  <c r="K24" i="3"/>
  <c r="M24" i="3" s="1"/>
  <c r="I23" i="3"/>
  <c r="K23" i="3" s="1"/>
  <c r="M23" i="3" s="1"/>
  <c r="I22" i="3"/>
  <c r="K22" i="3" s="1"/>
  <c r="M22" i="3" s="1"/>
  <c r="I21" i="3"/>
  <c r="K21" i="3" s="1"/>
  <c r="M21" i="3" s="1"/>
  <c r="I20" i="3"/>
  <c r="K20" i="3" s="1"/>
  <c r="M20" i="3" s="1"/>
  <c r="K19" i="3"/>
  <c r="M19" i="3" s="1"/>
  <c r="I18" i="3"/>
  <c r="K18" i="3" s="1"/>
  <c r="M18" i="3" s="1"/>
  <c r="I17" i="3"/>
  <c r="K17" i="3" s="1"/>
  <c r="M17" i="3" s="1"/>
  <c r="I16" i="3"/>
  <c r="K16" i="3" s="1"/>
  <c r="M16" i="3" s="1"/>
  <c r="I15" i="3"/>
  <c r="K15" i="3" s="1"/>
  <c r="M15" i="3" s="1"/>
  <c r="K14" i="3"/>
  <c r="M14" i="3" s="1"/>
  <c r="I13" i="3"/>
  <c r="K13" i="3" s="1"/>
  <c r="M13" i="3" s="1"/>
  <c r="I12" i="3"/>
  <c r="K12" i="3" s="1"/>
  <c r="M12" i="3" s="1"/>
  <c r="I11" i="3"/>
  <c r="K11" i="3" s="1"/>
  <c r="M11" i="3" s="1"/>
  <c r="I10" i="3"/>
  <c r="K10" i="3" s="1"/>
  <c r="M10" i="3" s="1"/>
  <c r="I9" i="3"/>
  <c r="K9" i="3" s="1"/>
  <c r="M9" i="3" s="1"/>
  <c r="I8" i="3"/>
  <c r="K8" i="3" s="1"/>
  <c r="M8" i="3" s="1"/>
  <c r="I7" i="3"/>
  <c r="K7" i="3" s="1"/>
  <c r="M7" i="3" s="1"/>
  <c r="K6" i="3"/>
  <c r="M6" i="3" s="1"/>
</calcChain>
</file>

<file path=xl/sharedStrings.xml><?xml version="1.0" encoding="utf-8"?>
<sst xmlns="http://schemas.openxmlformats.org/spreadsheetml/2006/main" count="328" uniqueCount="122">
  <si>
    <t>PROGRAM</t>
  </si>
  <si>
    <t>FED CAT. NO.</t>
  </si>
  <si>
    <t>Budget Act Item</t>
  </si>
  <si>
    <t>84.010</t>
  </si>
  <si>
    <t>Head Start Collaboration Project</t>
  </si>
  <si>
    <t>Commodity Supplemental Food Program</t>
  </si>
  <si>
    <t>Child Care 1.5% Audit</t>
  </si>
  <si>
    <t>Team Nutrition</t>
  </si>
  <si>
    <t>School Wellness Program</t>
  </si>
  <si>
    <t>Summer Food Service Program</t>
  </si>
  <si>
    <t>Child Nutrition Block Grant</t>
  </si>
  <si>
    <t>Various</t>
  </si>
  <si>
    <t>CALIFORNIA DEPARTMENT OF EDUCATION</t>
  </si>
  <si>
    <t xml:space="preserve"> Carryover Balance</t>
  </si>
  <si>
    <t xml:space="preserve"> </t>
  </si>
  <si>
    <t>School Breakfast</t>
  </si>
  <si>
    <t>Special Milk</t>
  </si>
  <si>
    <t>Nutrition Education Training Program</t>
  </si>
  <si>
    <t>Fresh Fruit and Vegetable Program</t>
  </si>
  <si>
    <t>State Administrative Expense</t>
  </si>
  <si>
    <t>Title I, Part A - Basic Grant - State Administration</t>
  </si>
  <si>
    <t>Title I, Part A - Program Improvement 4% Set Aside - State Administration</t>
  </si>
  <si>
    <t>Title I, Part A - Program Improvement 4% Set Aside - Local Assistance</t>
  </si>
  <si>
    <t>Title I, Part C - Migrant Education - State Administration</t>
  </si>
  <si>
    <t>Title I, Part C - Migrant Education - State Level Activity</t>
  </si>
  <si>
    <t>Title I, Part C - Migrant Education - Local Assistance</t>
  </si>
  <si>
    <t>Title III - English Language Acquisition - State Administration</t>
  </si>
  <si>
    <t>Title VI, Part B2 - Rural and Low-Income School Program - State Administration</t>
  </si>
  <si>
    <t>Title VI, Part B2 - Rural and Low-Income School Program - Local Assistance</t>
  </si>
  <si>
    <t>Title X , Part B - Homeless Education - State Administration</t>
  </si>
  <si>
    <t>Vocational Education - Basic Grants to States - State Administration</t>
  </si>
  <si>
    <t>Vocational Education - Basic Grants to States - Local Assistance</t>
  </si>
  <si>
    <t>Adult Education - State Grant Program - State Administration</t>
  </si>
  <si>
    <t>Title V, Part B1 - Charter Schools - State Administration</t>
  </si>
  <si>
    <t>Title V, Part B1 - Charter Schools - Local Assistance</t>
  </si>
  <si>
    <t>Comprehensive School Health/AIDS Education</t>
  </si>
  <si>
    <t>Title I, Part D - Neglected and Delinquent - State Administration</t>
  </si>
  <si>
    <t>Title I, Part D - Neglected and Delinquent - Local Assistance</t>
  </si>
  <si>
    <t>Title IV, Part B - 21st Century Community Learning Centers - State Administration</t>
  </si>
  <si>
    <t>Title IV, Part B - 21st Century Community Learning Centers - State Level Activity</t>
  </si>
  <si>
    <t>Title IV, Part B - 21st Century Community Learning Centers - Local Assistance</t>
  </si>
  <si>
    <t>Administrative Review and Training</t>
  </si>
  <si>
    <t>Certification and Verification</t>
  </si>
  <si>
    <t>Title I, Part A - Basic Grant - Local Assistance</t>
  </si>
  <si>
    <t>Title III - English Language Acquisition - Local Assistance</t>
  </si>
  <si>
    <t>Title X, Part B -  Homeless Education - Local Assistance</t>
  </si>
  <si>
    <t>IDEA - Program Improvement State Grant - State Administration</t>
  </si>
  <si>
    <t>IDEA - Program Improvement State Grant - Local Assistance</t>
  </si>
  <si>
    <t>Early Head Start</t>
  </si>
  <si>
    <t xml:space="preserve">Now is the Time- </t>
  </si>
  <si>
    <t>Newborn Hearing Screening</t>
  </si>
  <si>
    <t>Federal Grant Programs with No Carryover Provision in Federal Law</t>
  </si>
  <si>
    <t>Title II, Part A - Improving Teacher Quality - State Educational Agency Administration</t>
  </si>
  <si>
    <t>Title II, Part A - Improving Teacher Quality - State Educational Agency Level Activity</t>
  </si>
  <si>
    <t>6100-001-0890</t>
  </si>
  <si>
    <t>6100-134-0890</t>
  </si>
  <si>
    <t>6100-125-0890</t>
  </si>
  <si>
    <t>6100-119-0890</t>
  </si>
  <si>
    <t>6100-195-0890</t>
  </si>
  <si>
    <t>6100-197-0890</t>
  </si>
  <si>
    <t>6100-112-0890</t>
  </si>
  <si>
    <t>6100-137-0890</t>
  </si>
  <si>
    <t>6100-136-0890</t>
  </si>
  <si>
    <t>6100-161-0890</t>
  </si>
  <si>
    <t>6100-156-0890</t>
  </si>
  <si>
    <t>6100-166-0890</t>
  </si>
  <si>
    <t>Title I, Part C - Migrant Education - Local Assistance State Level Activity</t>
  </si>
  <si>
    <t>FED. CAT. NO.</t>
  </si>
  <si>
    <t>CDE ONLY Project</t>
  </si>
  <si>
    <t>CDE ONLY
Budget Memo Transfers</t>
  </si>
  <si>
    <t>CDE ONLY
Internal Adjustments
(Sch39 BEES - Grant Amt = Carryover Budgeted, Less Leg Action)</t>
  </si>
  <si>
    <t>Title IV, Part A - Student Support and Academic Enrichment - State Administration</t>
  </si>
  <si>
    <t>Title IV, Part A - Student Support and Academic Enrichment - Local Assistance</t>
  </si>
  <si>
    <t>Title I, Part B - State Assessments - State Administration</t>
  </si>
  <si>
    <t>Title I, Part B - State Assessments - State Level Activity</t>
  </si>
  <si>
    <t>Title II, Part A - Improving Teacher Quality - Local Assistance</t>
  </si>
  <si>
    <t>Title II, Part A - Improving Teacher Quality - State Educational Agency State Level Activity</t>
  </si>
  <si>
    <t>Title III - English Language Acquisition - Other State Level Activities</t>
  </si>
  <si>
    <t>6100-113-0890</t>
  </si>
  <si>
    <t xml:space="preserve"> 6100-166-0890</t>
  </si>
  <si>
    <t>Title V, Part B1 - Charter Schools - Local Assistance Technical Assistance</t>
  </si>
  <si>
    <t>Title V, Part B1 - Charter Schools - State Operations Technical Assistance</t>
  </si>
  <si>
    <t>IDEA 619 - EHA B Preschool - State Administration</t>
  </si>
  <si>
    <t>IDEA 619 - EHA B Preschool - State Level Activity</t>
  </si>
  <si>
    <t>IDEA 619 - EHA B Preschool - Local Assistance</t>
  </si>
  <si>
    <t>IDEA 611 - EHA VI, Part B - State Level Activity</t>
  </si>
  <si>
    <t>IDEA 611 - EHA VI, Part B - State Administration</t>
  </si>
  <si>
    <t>IDEA 611 - EHA VI, Part B - Local Assistance</t>
  </si>
  <si>
    <t>Adult Education - State Grant Program - Local assistance</t>
  </si>
  <si>
    <r>
      <t xml:space="preserve">Pursuant to Chapter 757, Statutes of 2008, California </t>
    </r>
    <r>
      <rPr>
        <b/>
        <i/>
        <sz val="11"/>
        <rFont val="Arial"/>
        <family val="2"/>
      </rPr>
      <t xml:space="preserve">Education Code </t>
    </r>
    <r>
      <rPr>
        <b/>
        <sz val="11"/>
        <rFont val="Arial"/>
        <family val="2"/>
      </rPr>
      <t>Section 12143(b)</t>
    </r>
  </si>
  <si>
    <t>Fully apportioned</t>
  </si>
  <si>
    <t>Annual Federal Carryover Funds Report For Fiscal Year 2024-25</t>
  </si>
  <si>
    <t>Information as of June 30, 2024</t>
  </si>
  <si>
    <t>2024-25 Budget Actions and Legislation</t>
  </si>
  <si>
    <t>Carryover Balance 6/30/24
2023-24</t>
  </si>
  <si>
    <t>Not an apportionment</t>
  </si>
  <si>
    <t xml:space="preserve">Is the project fully apportionment, part or not an apportionment. </t>
  </si>
  <si>
    <t>Carryover Balance 6/30/25
2024-25</t>
  </si>
  <si>
    <t>CDE ONLY (including reversions)
Carryover Balance as of 6/30/2025</t>
  </si>
  <si>
    <t>FFY 22 Reverts 9/30/2025 (what we reverted)</t>
  </si>
  <si>
    <t>FFY 23 Reverts 9/30/2026 (what can potentially be reverted)</t>
  </si>
  <si>
    <t>Annual Federal Carryover Funds Report For Fiscal Year 2025-26</t>
  </si>
  <si>
    <t>Information as of June 30, 2025</t>
  </si>
  <si>
    <t>Title X, Part B - Homeless Education - State Administration</t>
  </si>
  <si>
    <t>Title IV, Part A - Student Support and Academic Enrichment - Local Assistance State Level Activities</t>
  </si>
  <si>
    <t>Title IV, Part A - Student Support and Academic Enrichment - State Administration State Level Activities</t>
  </si>
  <si>
    <t>2025-26 Budget Actions, Legislation and Pending Apportionment Payments</t>
  </si>
  <si>
    <t xml:space="preserve">Estimated 2026-27 Carryover Balances </t>
  </si>
  <si>
    <t>FFY 23 Reverted 9/30/2025</t>
  </si>
  <si>
    <t>Title I, Part C - Migrant Education - State Administration State Level Activities</t>
  </si>
  <si>
    <t>Title I, Part C - Migrant Education - Local Assistance State Level Activities</t>
  </si>
  <si>
    <t>Title II, Part A - Improving Teacher Quality - State Educational Agency - State Administration State Level Activities</t>
  </si>
  <si>
    <t>Title III - English Language Acquisition - State Administration Other State Level Activities</t>
  </si>
  <si>
    <t>IDEA 611 - EHA VI, Part B - State Administration State Level Activities</t>
  </si>
  <si>
    <t>Title II, Part A - Improving Teacher Quality - State Educational Agency - Local Assistance State Level Activities</t>
  </si>
  <si>
    <t>Title III - English Language Acquisition - Local Assistance Other State Level Activities</t>
  </si>
  <si>
    <t>Title IV, Part B - 21st Century Community Learning Centers - Local Assistance State Level Activities</t>
  </si>
  <si>
    <t>IDEA 611 - EHA VI, Part B - Local Assistance State Level Activities</t>
  </si>
  <si>
    <t>IDEA 619 - EHA B Preschool - Local Assistance State Level Activities</t>
  </si>
  <si>
    <t xml:space="preserve">California Department of Education </t>
  </si>
  <si>
    <t>Program</t>
  </si>
  <si>
    <r>
      <t xml:space="preserve">Pursuant to Chapter 757, Statutes of 2008, California </t>
    </r>
    <r>
      <rPr>
        <i/>
        <sz val="12"/>
        <rFont val="Arial"/>
        <family val="2"/>
      </rPr>
      <t xml:space="preserve">Education Code </t>
    </r>
    <r>
      <rPr>
        <sz val="12"/>
        <rFont val="Arial"/>
        <family val="2"/>
      </rPr>
      <t>Section 12143(b)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</si>
</sst>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_);_(* \(#,##0.0\);_(* &quot;-&quot;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9C000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5" applyNumberFormat="0" applyFill="0" applyAlignment="0" applyProtection="0"/>
  </cellStyleXfs>
  <cellXfs count="96">
    <xf numFmtId="0" fontId="0" fillId="0" borderId="0" xfId="0"/>
    <xf numFmtId="0" fontId="7" fillId="0" borderId="0" xfId="2" applyFo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43" fontId="6" fillId="3" borderId="4" xfId="4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3" fontId="6" fillId="0" borderId="1" xfId="2" applyNumberFormat="1" applyFont="1" applyBorder="1" applyAlignment="1">
      <alignment horizontal="center" wrapText="1"/>
    </xf>
    <xf numFmtId="0" fontId="7" fillId="0" borderId="1" xfId="1" applyFont="1" applyFill="1" applyBorder="1" applyAlignment="1"/>
    <xf numFmtId="0" fontId="7" fillId="0" borderId="1" xfId="1" quotePrefix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43" fontId="7" fillId="4" borderId="3" xfId="4" applyFont="1" applyFill="1" applyBorder="1" applyAlignment="1">
      <alignment horizontal="center"/>
    </xf>
    <xf numFmtId="3" fontId="7" fillId="0" borderId="3" xfId="1" applyNumberFormat="1" applyFont="1" applyFill="1" applyBorder="1" applyAlignment="1"/>
    <xf numFmtId="3" fontId="7" fillId="0" borderId="1" xfId="1" applyNumberFormat="1" applyFont="1" applyFill="1" applyBorder="1" applyAlignment="1"/>
    <xf numFmtId="43" fontId="7" fillId="4" borderId="3" xfId="4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6" fillId="0" borderId="2" xfId="2" applyFont="1" applyBorder="1" applyAlignment="1">
      <alignment wrapText="1"/>
    </xf>
    <xf numFmtId="0" fontId="7" fillId="0" borderId="0" xfId="2" applyFont="1" applyAlignment="1">
      <alignment horizontal="center"/>
    </xf>
    <xf numFmtId="0" fontId="7" fillId="3" borderId="0" xfId="2" applyFont="1" applyFill="1" applyAlignment="1">
      <alignment horizontal="center"/>
    </xf>
    <xf numFmtId="3" fontId="7" fillId="0" borderId="0" xfId="2" applyNumberFormat="1" applyFont="1"/>
    <xf numFmtId="0" fontId="6" fillId="0" borderId="2" xfId="2" applyFont="1" applyBorder="1"/>
    <xf numFmtId="0" fontId="6" fillId="0" borderId="0" xfId="2" applyFont="1" applyAlignment="1">
      <alignment horizontal="center" wrapText="1"/>
    </xf>
    <xf numFmtId="3" fontId="7" fillId="0" borderId="0" xfId="2" applyNumberFormat="1" applyFont="1" applyAlignment="1">
      <alignment horizontal="right"/>
    </xf>
    <xf numFmtId="0" fontId="7" fillId="0" borderId="2" xfId="2" applyFont="1" applyBorder="1"/>
    <xf numFmtId="0" fontId="7" fillId="0" borderId="0" xfId="2" applyFont="1" applyAlignment="1">
      <alignment horizontal="left"/>
    </xf>
    <xf numFmtId="3" fontId="7" fillId="0" borderId="0" xfId="2" applyNumberFormat="1" applyFont="1" applyAlignment="1">
      <alignment horizontal="left"/>
    </xf>
    <xf numFmtId="164" fontId="7" fillId="0" borderId="0" xfId="2" applyNumberFormat="1" applyFont="1" applyAlignment="1">
      <alignment horizontal="center"/>
    </xf>
    <xf numFmtId="164" fontId="7" fillId="0" borderId="0" xfId="2" quotePrefix="1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43" fontId="7" fillId="3" borderId="3" xfId="4" applyFont="1" applyFill="1" applyBorder="1" applyAlignment="1">
      <alignment horizontal="center"/>
    </xf>
    <xf numFmtId="43" fontId="7" fillId="3" borderId="3" xfId="4" applyFont="1" applyFill="1" applyBorder="1" applyAlignment="1">
      <alignment horizontal="center" wrapText="1"/>
    </xf>
    <xf numFmtId="43" fontId="6" fillId="4" borderId="4" xfId="4" applyFont="1" applyFill="1" applyBorder="1" applyAlignment="1">
      <alignment horizontal="center" wrapText="1"/>
    </xf>
    <xf numFmtId="43" fontId="7" fillId="0" borderId="0" xfId="4" applyFont="1" applyFill="1" applyBorder="1" applyAlignment="1">
      <alignment horizontal="center"/>
    </xf>
    <xf numFmtId="43" fontId="7" fillId="0" borderId="0" xfId="4" applyFont="1" applyFill="1" applyAlignment="1">
      <alignment horizontal="center"/>
    </xf>
    <xf numFmtId="0" fontId="7" fillId="0" borderId="1" xfId="2" applyFont="1" applyBorder="1"/>
    <xf numFmtId="0" fontId="7" fillId="0" borderId="1" xfId="2" quotePrefix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3" fontId="7" fillId="0" borderId="1" xfId="2" applyNumberFormat="1" applyFont="1" applyBorder="1"/>
    <xf numFmtId="37" fontId="7" fillId="0" borderId="0" xfId="2" applyNumberFormat="1" applyFont="1"/>
    <xf numFmtId="0" fontId="7" fillId="0" borderId="1" xfId="2" applyFont="1" applyBorder="1" applyAlignment="1">
      <alignment horizontal="center" wrapText="1"/>
    </xf>
    <xf numFmtId="3" fontId="6" fillId="3" borderId="1" xfId="2" applyNumberFormat="1" applyFont="1" applyFill="1" applyBorder="1" applyAlignment="1">
      <alignment horizontal="center" wrapText="1"/>
    </xf>
    <xf numFmtId="3" fontId="7" fillId="3" borderId="1" xfId="1" applyNumberFormat="1" applyFont="1" applyFill="1" applyBorder="1" applyAlignment="1"/>
    <xf numFmtId="3" fontId="7" fillId="3" borderId="1" xfId="2" applyNumberFormat="1" applyFont="1" applyFill="1" applyBorder="1"/>
    <xf numFmtId="165" fontId="6" fillId="3" borderId="4" xfId="4" applyNumberFormat="1" applyFont="1" applyFill="1" applyBorder="1" applyAlignment="1">
      <alignment horizontal="center" wrapText="1"/>
    </xf>
    <xf numFmtId="165" fontId="7" fillId="3" borderId="3" xfId="4" applyNumberFormat="1" applyFont="1" applyFill="1" applyBorder="1" applyAlignment="1">
      <alignment horizontal="center"/>
    </xf>
    <xf numFmtId="165" fontId="7" fillId="3" borderId="3" xfId="4" applyNumberFormat="1" applyFont="1" applyFill="1" applyBorder="1" applyAlignment="1">
      <alignment horizontal="center" wrapText="1"/>
    </xf>
    <xf numFmtId="165" fontId="4" fillId="3" borderId="3" xfId="4" applyNumberFormat="1" applyFont="1" applyFill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0" xfId="4" applyNumberFormat="1" applyFont="1" applyFill="1" applyAlignment="1">
      <alignment horizontal="center"/>
    </xf>
    <xf numFmtId="14" fontId="7" fillId="3" borderId="3" xfId="4" applyNumberFormat="1" applyFont="1" applyFill="1" applyBorder="1" applyAlignment="1">
      <alignment horizontal="center"/>
    </xf>
    <xf numFmtId="14" fontId="7" fillId="3" borderId="3" xfId="4" applyNumberFormat="1" applyFont="1" applyFill="1" applyBorder="1" applyAlignment="1">
      <alignment horizontal="center" wrapText="1"/>
    </xf>
    <xf numFmtId="43" fontId="7" fillId="0" borderId="0" xfId="2" applyNumberFormat="1" applyFont="1"/>
    <xf numFmtId="0" fontId="6" fillId="0" borderId="0" xfId="2" applyFont="1" applyAlignment="1">
      <alignment horizontal="center"/>
    </xf>
    <xf numFmtId="0" fontId="7" fillId="5" borderId="1" xfId="2" applyFont="1" applyFill="1" applyBorder="1"/>
    <xf numFmtId="0" fontId="7" fillId="5" borderId="1" xfId="2" applyFont="1" applyFill="1" applyBorder="1" applyAlignment="1">
      <alignment horizontal="center"/>
    </xf>
    <xf numFmtId="165" fontId="7" fillId="5" borderId="3" xfId="4" applyNumberFormat="1" applyFont="1" applyFill="1" applyBorder="1" applyAlignment="1">
      <alignment horizontal="center"/>
    </xf>
    <xf numFmtId="43" fontId="7" fillId="5" borderId="3" xfId="4" applyFont="1" applyFill="1" applyBorder="1" applyAlignment="1">
      <alignment horizontal="center"/>
    </xf>
    <xf numFmtId="3" fontId="7" fillId="5" borderId="3" xfId="1" applyNumberFormat="1" applyFont="1" applyFill="1" applyBorder="1" applyAlignment="1"/>
    <xf numFmtId="3" fontId="7" fillId="5" borderId="1" xfId="1" applyNumberFormat="1" applyFont="1" applyFill="1" applyBorder="1" applyAlignment="1"/>
    <xf numFmtId="3" fontId="7" fillId="5" borderId="1" xfId="2" applyNumberFormat="1" applyFont="1" applyFill="1" applyBorder="1"/>
    <xf numFmtId="0" fontId="12" fillId="0" borderId="0" xfId="2" applyFont="1"/>
    <xf numFmtId="0" fontId="12" fillId="0" borderId="1" xfId="1" quotePrefix="1" applyFont="1" applyFill="1" applyBorder="1" applyAlignment="1">
      <alignment horizontal="center"/>
    </xf>
    <xf numFmtId="3" fontId="12" fillId="0" borderId="3" xfId="1" applyNumberFormat="1" applyFont="1" applyFill="1" applyBorder="1" applyAlignment="1"/>
    <xf numFmtId="165" fontId="12" fillId="0" borderId="1" xfId="2" applyNumberFormat="1" applyFont="1" applyBorder="1"/>
    <xf numFmtId="0" fontId="12" fillId="0" borderId="1" xfId="2" quotePrefix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1" fillId="0" borderId="2" xfId="2" applyFont="1" applyBorder="1" applyAlignment="1">
      <alignment wrapText="1"/>
    </xf>
    <xf numFmtId="0" fontId="12" fillId="0" borderId="0" xfId="2" applyFont="1" applyAlignment="1">
      <alignment horizontal="center"/>
    </xf>
    <xf numFmtId="3" fontId="12" fillId="0" borderId="0" xfId="2" applyNumberFormat="1" applyFont="1"/>
    <xf numFmtId="43" fontId="11" fillId="0" borderId="0" xfId="5" applyFont="1" applyFill="1" applyBorder="1" applyAlignment="1">
      <alignment horizontal="right"/>
    </xf>
    <xf numFmtId="43" fontId="11" fillId="0" borderId="0" xfId="2" applyNumberFormat="1" applyFont="1"/>
    <xf numFmtId="165" fontId="12" fillId="0" borderId="0" xfId="2" applyNumberFormat="1" applyFont="1"/>
    <xf numFmtId="0" fontId="11" fillId="0" borderId="2" xfId="2" applyFont="1" applyBorder="1"/>
    <xf numFmtId="0" fontId="11" fillId="0" borderId="0" xfId="2" applyFont="1" applyAlignment="1">
      <alignment horizontal="center" wrapText="1"/>
    </xf>
    <xf numFmtId="3" fontId="12" fillId="0" borderId="0" xfId="2" applyNumberFormat="1" applyFont="1" applyAlignment="1">
      <alignment horizontal="right"/>
    </xf>
    <xf numFmtId="0" fontId="12" fillId="0" borderId="2" xfId="2" applyFont="1" applyBorder="1"/>
    <xf numFmtId="3" fontId="12" fillId="0" borderId="0" xfId="2" applyNumberFormat="1" applyFont="1" applyAlignment="1">
      <alignment horizontal="left"/>
    </xf>
    <xf numFmtId="164" fontId="12" fillId="0" borderId="0" xfId="2" applyNumberFormat="1" applyFont="1" applyAlignment="1">
      <alignment horizontal="center"/>
    </xf>
    <xf numFmtId="166" fontId="12" fillId="0" borderId="0" xfId="2" applyNumberFormat="1" applyFont="1"/>
    <xf numFmtId="164" fontId="12" fillId="0" borderId="0" xfId="2" quotePrefix="1" applyNumberFormat="1" applyFont="1" applyAlignment="1">
      <alignment horizontal="center"/>
    </xf>
    <xf numFmtId="0" fontId="12" fillId="0" borderId="3" xfId="1" applyFont="1" applyFill="1" applyBorder="1" applyAlignment="1"/>
    <xf numFmtId="0" fontId="12" fillId="0" borderId="3" xfId="2" applyFont="1" applyBorder="1"/>
    <xf numFmtId="165" fontId="12" fillId="0" borderId="6" xfId="2" applyNumberFormat="1" applyFont="1" applyBorder="1"/>
    <xf numFmtId="0" fontId="12" fillId="0" borderId="10" xfId="2" applyFont="1" applyBorder="1"/>
    <xf numFmtId="0" fontId="12" fillId="0" borderId="11" xfId="2" applyFont="1" applyBorder="1" applyAlignment="1">
      <alignment horizontal="center"/>
    </xf>
    <xf numFmtId="3" fontId="12" fillId="0" borderId="10" xfId="1" applyNumberFormat="1" applyFont="1" applyFill="1" applyBorder="1" applyAlignment="1"/>
    <xf numFmtId="165" fontId="12" fillId="0" borderId="11" xfId="2" applyNumberFormat="1" applyFont="1" applyBorder="1"/>
    <xf numFmtId="165" fontId="12" fillId="0" borderId="12" xfId="2" applyNumberFormat="1" applyFont="1" applyBorder="1"/>
    <xf numFmtId="0" fontId="14" fillId="6" borderId="7" xfId="2" applyFont="1" applyFill="1" applyBorder="1" applyAlignment="1">
      <alignment horizontal="center"/>
    </xf>
    <xf numFmtId="0" fontId="14" fillId="6" borderId="8" xfId="2" applyFont="1" applyFill="1" applyBorder="1" applyAlignment="1">
      <alignment horizontal="center" wrapText="1"/>
    </xf>
    <xf numFmtId="3" fontId="14" fillId="6" borderId="8" xfId="2" applyNumberFormat="1" applyFont="1" applyFill="1" applyBorder="1" applyAlignment="1">
      <alignment horizontal="center" wrapText="1"/>
    </xf>
    <xf numFmtId="3" fontId="14" fillId="6" borderId="9" xfId="2" applyNumberFormat="1" applyFont="1" applyFill="1" applyBorder="1" applyAlignment="1">
      <alignment horizontal="center" wrapText="1"/>
    </xf>
    <xf numFmtId="0" fontId="13" fillId="6" borderId="0" xfId="2" applyFont="1" applyFill="1"/>
    <xf numFmtId="0" fontId="12" fillId="0" borderId="0" xfId="0" applyFont="1"/>
    <xf numFmtId="0" fontId="16" fillId="0" borderId="0" xfId="8" applyFont="1" applyBorder="1"/>
  </cellXfs>
  <cellStyles count="9">
    <cellStyle name="Bad" xfId="1" builtinId="27"/>
    <cellStyle name="Comma" xfId="4" builtinId="3"/>
    <cellStyle name="Comma 2" xfId="5" xr:uid="{AE1DE5AA-6FD5-4B63-B4F5-2E55752F779A}"/>
    <cellStyle name="Heading 1" xfId="8" builtinId="16"/>
    <cellStyle name="Normal" xfId="0" builtinId="0"/>
    <cellStyle name="Normal 2" xfId="2" xr:uid="{00000000-0005-0000-0000-000004000000}"/>
    <cellStyle name="Normal 3" xfId="3" xr:uid="{00000000-0005-0000-0000-000005000000}"/>
    <cellStyle name="Normal 3 2" xfId="7" xr:uid="{1B0F4EF6-18D7-4188-8DEF-F89F7361FFBF}"/>
    <cellStyle name="Normal 4" xfId="6" xr:uid="{E12E5047-C638-4161-A023-A602599A51A6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2B2B2"/>
      <color rgb="FF20F4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79D2C-B6EE-4A2B-AF33-465A0D315184}" name="Table1" displayName="Table1" ref="A5:H53" totalsRowShown="0" headerRowDxfId="12" dataDxfId="10" headerRowBorderDxfId="11" tableBorderDxfId="9" totalsRowBorderDxfId="8" headerRowCellStyle="Normal 2" dataCellStyle="Normal 2">
  <autoFilter ref="A5:H53" xr:uid="{E71C349F-2549-4541-8E0A-F5296FCC2E22}"/>
  <tableColumns count="8">
    <tableColumn id="1" xr3:uid="{1DEE2E83-E232-45F0-BD3D-C672241785F7}" name="Program" dataDxfId="7" dataCellStyle="Normal 2"/>
    <tableColumn id="2" xr3:uid="{C9848D9B-D208-483B-BBA7-9427F2E77BDD}" name="FED CAT. NO." dataDxfId="6" dataCellStyle="Normal 2"/>
    <tableColumn id="3" xr3:uid="{50395983-B66C-443A-9EF6-5EF5B28D2EA6}" name="Budget Act Item" dataDxfId="5" dataCellStyle="Bad"/>
    <tableColumn id="4" xr3:uid="{BB4B263A-F372-467C-A524-E4F0F3604867}" name="Carryover Balance 6/30/25_x000a_2024-25" dataDxfId="4" dataCellStyle="Normal 2"/>
    <tableColumn id="5" xr3:uid="{9A3240EB-5A77-4D38-B9F0-79D6149DFC4A}" name="2025-26 Budget Actions, Legislation and Pending Apportionment Payments" dataDxfId="3" dataCellStyle="Normal 2"/>
    <tableColumn id="6" xr3:uid="{C6C2A2F9-71CB-43B6-AD77-1AFD51849A36}" name=" Carryover Balance" dataDxfId="2" dataCellStyle="Normal 2"/>
    <tableColumn id="7" xr3:uid="{5C33DE57-6767-41C7-BEC6-DFFBB266CF2E}" name="FFY 23 Reverted 9/30/2025" dataDxfId="1" dataCellStyle="Normal 2"/>
    <tableColumn id="8" xr3:uid="{D5613DB7-9A5B-4387-8F53-84894419EFA4}" name="Estimated 2026-27 Carryover Balances " dataDxfId="0" dataCellStyle="Normal 2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Annual Federal Carryover Funds Report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349F-2549-4541-8E0A-F5296FCC2E22}">
  <sheetPr>
    <pageSetUpPr fitToPage="1"/>
  </sheetPr>
  <dimension ref="A1:J88"/>
  <sheetViews>
    <sheetView tabSelected="1" zoomScaleNormal="100" zoomScaleSheetLayoutView="70" workbookViewId="0">
      <pane ySplit="1" topLeftCell="A2" activePane="bottomLeft" state="frozen"/>
      <selection pane="bottomLeft" sqref="A1:C1"/>
    </sheetView>
  </sheetViews>
  <sheetFormatPr defaultColWidth="9.140625" defaultRowHeight="15" x14ac:dyDescent="0.2"/>
  <cols>
    <col min="1" max="1" width="113" style="60" bestFit="1" customWidth="1"/>
    <col min="2" max="2" width="18.28515625" style="68" customWidth="1"/>
    <col min="3" max="3" width="20.42578125" style="75" customWidth="1"/>
    <col min="4" max="4" width="21.28515625" style="60" bestFit="1" customWidth="1"/>
    <col min="5" max="5" width="73.42578125" style="60" customWidth="1"/>
    <col min="6" max="6" width="24" style="60" customWidth="1"/>
    <col min="7" max="7" width="31.7109375" style="60" customWidth="1"/>
    <col min="8" max="8" width="45.7109375" style="60" customWidth="1"/>
    <col min="9" max="16384" width="9.140625" style="60"/>
  </cols>
  <sheetData>
    <row r="1" spans="1:8" x14ac:dyDescent="0.2">
      <c r="A1" s="94" t="s">
        <v>119</v>
      </c>
      <c r="B1" s="94"/>
      <c r="C1" s="94"/>
    </row>
    <row r="2" spans="1:8" ht="18" x14ac:dyDescent="0.25">
      <c r="A2" s="95" t="s">
        <v>101</v>
      </c>
      <c r="B2" s="95"/>
      <c r="C2" s="95"/>
    </row>
    <row r="3" spans="1:8" x14ac:dyDescent="0.2">
      <c r="A3" s="94" t="s">
        <v>102</v>
      </c>
      <c r="B3" s="94"/>
      <c r="C3" s="94"/>
    </row>
    <row r="4" spans="1:8" x14ac:dyDescent="0.2">
      <c r="A4" s="94" t="s">
        <v>121</v>
      </c>
      <c r="B4" s="94"/>
      <c r="C4" s="94"/>
    </row>
    <row r="5" spans="1:8" s="93" customFormat="1" ht="47.25" x14ac:dyDescent="0.25">
      <c r="A5" s="89" t="s">
        <v>120</v>
      </c>
      <c r="B5" s="90" t="s">
        <v>1</v>
      </c>
      <c r="C5" s="91" t="s">
        <v>2</v>
      </c>
      <c r="D5" s="91" t="s">
        <v>97</v>
      </c>
      <c r="E5" s="91" t="s">
        <v>106</v>
      </c>
      <c r="F5" s="91" t="s">
        <v>13</v>
      </c>
      <c r="G5" s="91" t="s">
        <v>108</v>
      </c>
      <c r="H5" s="92" t="s">
        <v>107</v>
      </c>
    </row>
    <row r="6" spans="1:8" x14ac:dyDescent="0.2">
      <c r="A6" s="81" t="s">
        <v>20</v>
      </c>
      <c r="B6" s="61" t="s">
        <v>3</v>
      </c>
      <c r="C6" s="62" t="s">
        <v>54</v>
      </c>
      <c r="D6" s="63">
        <v>0</v>
      </c>
      <c r="E6" s="63">
        <v>0</v>
      </c>
      <c r="F6" s="63">
        <v>0</v>
      </c>
      <c r="G6" s="63">
        <v>0</v>
      </c>
      <c r="H6" s="83">
        <v>0</v>
      </c>
    </row>
    <row r="7" spans="1:8" x14ac:dyDescent="0.2">
      <c r="A7" s="82" t="s">
        <v>43</v>
      </c>
      <c r="B7" s="61" t="s">
        <v>3</v>
      </c>
      <c r="C7" s="62" t="s">
        <v>55</v>
      </c>
      <c r="D7" s="63">
        <v>15068000</v>
      </c>
      <c r="E7" s="63">
        <v>15068000</v>
      </c>
      <c r="F7" s="63">
        <v>0</v>
      </c>
      <c r="G7" s="63">
        <v>0</v>
      </c>
      <c r="H7" s="83">
        <v>0</v>
      </c>
    </row>
    <row r="8" spans="1:8" x14ac:dyDescent="0.2">
      <c r="A8" s="82" t="s">
        <v>21</v>
      </c>
      <c r="B8" s="64" t="s">
        <v>3</v>
      </c>
      <c r="C8" s="62" t="s">
        <v>54</v>
      </c>
      <c r="D8" s="63">
        <v>47000</v>
      </c>
      <c r="E8" s="63">
        <v>0</v>
      </c>
      <c r="F8" s="63">
        <v>47000</v>
      </c>
      <c r="G8" s="63">
        <v>0</v>
      </c>
      <c r="H8" s="83">
        <v>47000</v>
      </c>
    </row>
    <row r="9" spans="1:8" x14ac:dyDescent="0.2">
      <c r="A9" s="82" t="s">
        <v>22</v>
      </c>
      <c r="B9" s="64" t="s">
        <v>3</v>
      </c>
      <c r="C9" s="62" t="s">
        <v>55</v>
      </c>
      <c r="D9" s="63">
        <v>41652000</v>
      </c>
      <c r="E9" s="63">
        <v>41652000</v>
      </c>
      <c r="F9" s="63">
        <v>0</v>
      </c>
      <c r="G9" s="63">
        <v>0</v>
      </c>
      <c r="H9" s="83">
        <v>0</v>
      </c>
    </row>
    <row r="10" spans="1:8" x14ac:dyDescent="0.2">
      <c r="A10" s="82" t="s">
        <v>23</v>
      </c>
      <c r="B10" s="65">
        <v>84.010999999999996</v>
      </c>
      <c r="C10" s="62" t="s">
        <v>54</v>
      </c>
      <c r="D10" s="63">
        <v>615000</v>
      </c>
      <c r="E10" s="63">
        <v>0</v>
      </c>
      <c r="F10" s="63">
        <v>615000</v>
      </c>
      <c r="G10" s="63">
        <v>0</v>
      </c>
      <c r="H10" s="83">
        <v>615000</v>
      </c>
    </row>
    <row r="11" spans="1:8" x14ac:dyDescent="0.2">
      <c r="A11" s="82" t="s">
        <v>109</v>
      </c>
      <c r="B11" s="65">
        <v>84.010999999999996</v>
      </c>
      <c r="C11" s="62" t="s">
        <v>54</v>
      </c>
      <c r="D11" s="63">
        <v>810000</v>
      </c>
      <c r="E11" s="63">
        <v>0</v>
      </c>
      <c r="F11" s="63">
        <v>810000</v>
      </c>
      <c r="G11" s="63">
        <v>0</v>
      </c>
      <c r="H11" s="83">
        <v>810000</v>
      </c>
    </row>
    <row r="12" spans="1:8" x14ac:dyDescent="0.2">
      <c r="A12" s="82" t="s">
        <v>110</v>
      </c>
      <c r="B12" s="65">
        <v>84.010999999999996</v>
      </c>
      <c r="C12" s="62" t="s">
        <v>56</v>
      </c>
      <c r="D12" s="63">
        <v>4312000</v>
      </c>
      <c r="E12" s="63">
        <v>0</v>
      </c>
      <c r="F12" s="63">
        <v>4312000</v>
      </c>
      <c r="G12" s="63">
        <v>0</v>
      </c>
      <c r="H12" s="83">
        <v>4312000</v>
      </c>
    </row>
    <row r="13" spans="1:8" x14ac:dyDescent="0.2">
      <c r="A13" s="82" t="s">
        <v>25</v>
      </c>
      <c r="B13" s="65">
        <v>84.010999999999996</v>
      </c>
      <c r="C13" s="62" t="s">
        <v>56</v>
      </c>
      <c r="D13" s="63">
        <v>24460000</v>
      </c>
      <c r="E13" s="63">
        <v>5000000</v>
      </c>
      <c r="F13" s="63">
        <v>19460000</v>
      </c>
      <c r="G13" s="63">
        <v>0</v>
      </c>
      <c r="H13" s="83">
        <v>19460000</v>
      </c>
    </row>
    <row r="14" spans="1:8" x14ac:dyDescent="0.2">
      <c r="A14" s="82" t="s">
        <v>36</v>
      </c>
      <c r="B14" s="65">
        <v>84.013000000000005</v>
      </c>
      <c r="C14" s="62" t="s">
        <v>54</v>
      </c>
      <c r="D14" s="63">
        <v>0</v>
      </c>
      <c r="E14" s="63">
        <v>0</v>
      </c>
      <c r="F14" s="63">
        <v>0</v>
      </c>
      <c r="G14" s="63">
        <v>0</v>
      </c>
      <c r="H14" s="83">
        <v>0</v>
      </c>
    </row>
    <row r="15" spans="1:8" x14ac:dyDescent="0.2">
      <c r="A15" s="82" t="s">
        <v>37</v>
      </c>
      <c r="B15" s="65">
        <v>84.013000000000005</v>
      </c>
      <c r="C15" s="62" t="s">
        <v>57</v>
      </c>
      <c r="D15" s="63">
        <v>241000</v>
      </c>
      <c r="E15" s="63">
        <v>241000</v>
      </c>
      <c r="F15" s="63">
        <v>0</v>
      </c>
      <c r="G15" s="63">
        <v>0</v>
      </c>
      <c r="H15" s="83">
        <v>0</v>
      </c>
    </row>
    <row r="16" spans="1:8" x14ac:dyDescent="0.2">
      <c r="A16" s="82" t="s">
        <v>52</v>
      </c>
      <c r="B16" s="65">
        <v>84.367000000000004</v>
      </c>
      <c r="C16" s="62" t="s">
        <v>54</v>
      </c>
      <c r="D16" s="63">
        <v>824000</v>
      </c>
      <c r="E16" s="63">
        <v>0</v>
      </c>
      <c r="F16" s="63">
        <v>824000</v>
      </c>
      <c r="G16" s="63">
        <v>0</v>
      </c>
      <c r="H16" s="83">
        <v>824000</v>
      </c>
    </row>
    <row r="17" spans="1:8" x14ac:dyDescent="0.2">
      <c r="A17" s="82" t="s">
        <v>111</v>
      </c>
      <c r="B17" s="65">
        <v>84.367000000000004</v>
      </c>
      <c r="C17" s="62" t="s">
        <v>54</v>
      </c>
      <c r="D17" s="63">
        <v>3917000</v>
      </c>
      <c r="E17" s="63">
        <v>0</v>
      </c>
      <c r="F17" s="63">
        <v>3917000</v>
      </c>
      <c r="G17" s="63">
        <v>0</v>
      </c>
      <c r="H17" s="83">
        <v>3917000</v>
      </c>
    </row>
    <row r="18" spans="1:8" x14ac:dyDescent="0.2">
      <c r="A18" s="82" t="s">
        <v>75</v>
      </c>
      <c r="B18" s="65">
        <v>84.367000000000004</v>
      </c>
      <c r="C18" s="62" t="s">
        <v>58</v>
      </c>
      <c r="D18" s="63">
        <v>5515000</v>
      </c>
      <c r="E18" s="63">
        <v>5515000</v>
      </c>
      <c r="F18" s="63">
        <v>0</v>
      </c>
      <c r="G18" s="63">
        <v>0</v>
      </c>
      <c r="H18" s="83">
        <v>0</v>
      </c>
    </row>
    <row r="19" spans="1:8" x14ac:dyDescent="0.2">
      <c r="A19" s="82" t="s">
        <v>114</v>
      </c>
      <c r="B19" s="65">
        <v>84.367000000000004</v>
      </c>
      <c r="C19" s="62" t="s">
        <v>58</v>
      </c>
      <c r="D19" s="63">
        <v>0</v>
      </c>
      <c r="E19" s="63">
        <v>0</v>
      </c>
      <c r="F19" s="63">
        <v>0</v>
      </c>
      <c r="G19" s="63">
        <v>0</v>
      </c>
      <c r="H19" s="83">
        <v>0</v>
      </c>
    </row>
    <row r="20" spans="1:8" x14ac:dyDescent="0.2">
      <c r="A20" s="82" t="s">
        <v>26</v>
      </c>
      <c r="B20" s="65">
        <v>84.364999999999995</v>
      </c>
      <c r="C20" s="62" t="s">
        <v>54</v>
      </c>
      <c r="D20" s="63">
        <v>1550000</v>
      </c>
      <c r="E20" s="63">
        <v>0</v>
      </c>
      <c r="F20" s="63">
        <v>1550000</v>
      </c>
      <c r="G20" s="63">
        <v>0</v>
      </c>
      <c r="H20" s="83">
        <v>1550000</v>
      </c>
    </row>
    <row r="21" spans="1:8" x14ac:dyDescent="0.2">
      <c r="A21" s="82" t="s">
        <v>112</v>
      </c>
      <c r="B21" s="65">
        <v>84.364999999999995</v>
      </c>
      <c r="C21" s="62" t="s">
        <v>54</v>
      </c>
      <c r="D21" s="63">
        <v>1228000</v>
      </c>
      <c r="E21" s="63">
        <v>0</v>
      </c>
      <c r="F21" s="63">
        <v>1228000</v>
      </c>
      <c r="G21" s="63">
        <v>0</v>
      </c>
      <c r="H21" s="83">
        <v>1228000</v>
      </c>
    </row>
    <row r="22" spans="1:8" x14ac:dyDescent="0.2">
      <c r="A22" s="82" t="s">
        <v>115</v>
      </c>
      <c r="B22" s="65">
        <v>84.364999999999995</v>
      </c>
      <c r="C22" s="62" t="s">
        <v>56</v>
      </c>
      <c r="D22" s="63">
        <v>357000</v>
      </c>
      <c r="E22" s="63">
        <v>0</v>
      </c>
      <c r="F22" s="63">
        <v>357000</v>
      </c>
      <c r="G22" s="63">
        <v>0</v>
      </c>
      <c r="H22" s="83">
        <v>357000</v>
      </c>
    </row>
    <row r="23" spans="1:8" x14ac:dyDescent="0.2">
      <c r="A23" s="82" t="s">
        <v>44</v>
      </c>
      <c r="B23" s="65">
        <v>84.364999999999995</v>
      </c>
      <c r="C23" s="62" t="s">
        <v>56</v>
      </c>
      <c r="D23" s="63">
        <v>8928000</v>
      </c>
      <c r="E23" s="63">
        <v>8928000</v>
      </c>
      <c r="F23" s="63">
        <v>0</v>
      </c>
      <c r="G23" s="63">
        <v>0</v>
      </c>
      <c r="H23" s="83">
        <v>0</v>
      </c>
    </row>
    <row r="24" spans="1:8" x14ac:dyDescent="0.2">
      <c r="A24" s="82" t="s">
        <v>38</v>
      </c>
      <c r="B24" s="65">
        <v>84.287000000000006</v>
      </c>
      <c r="C24" s="62" t="s">
        <v>54</v>
      </c>
      <c r="D24" s="63">
        <v>665000</v>
      </c>
      <c r="E24" s="63">
        <v>0</v>
      </c>
      <c r="F24" s="63">
        <v>665000</v>
      </c>
      <c r="G24" s="63">
        <v>0</v>
      </c>
      <c r="H24" s="83">
        <v>665000</v>
      </c>
    </row>
    <row r="25" spans="1:8" x14ac:dyDescent="0.2">
      <c r="A25" s="82" t="s">
        <v>116</v>
      </c>
      <c r="B25" s="65">
        <v>84.287000000000006</v>
      </c>
      <c r="C25" s="62" t="s">
        <v>59</v>
      </c>
      <c r="D25" s="63">
        <v>5920000</v>
      </c>
      <c r="E25" s="63">
        <v>5920000</v>
      </c>
      <c r="F25" s="63">
        <v>0</v>
      </c>
      <c r="G25" s="63">
        <v>0</v>
      </c>
      <c r="H25" s="83">
        <v>0</v>
      </c>
    </row>
    <row r="26" spans="1:8" x14ac:dyDescent="0.2">
      <c r="A26" s="82" t="s">
        <v>40</v>
      </c>
      <c r="B26" s="65">
        <v>84.287000000000006</v>
      </c>
      <c r="C26" s="62" t="s">
        <v>59</v>
      </c>
      <c r="D26" s="63">
        <v>123831000</v>
      </c>
      <c r="E26" s="63">
        <v>123831000</v>
      </c>
      <c r="F26" s="63">
        <v>0</v>
      </c>
      <c r="G26" s="63">
        <v>0</v>
      </c>
      <c r="H26" s="83">
        <v>0</v>
      </c>
    </row>
    <row r="27" spans="1:8" x14ac:dyDescent="0.2">
      <c r="A27" s="82" t="s">
        <v>33</v>
      </c>
      <c r="B27" s="65">
        <v>84.281999999999996</v>
      </c>
      <c r="C27" s="62" t="s">
        <v>54</v>
      </c>
      <c r="D27" s="63">
        <v>141000</v>
      </c>
      <c r="E27" s="63">
        <v>141000</v>
      </c>
      <c r="F27" s="63">
        <v>0</v>
      </c>
      <c r="G27" s="63">
        <v>0</v>
      </c>
      <c r="H27" s="83">
        <v>0</v>
      </c>
    </row>
    <row r="28" spans="1:8" x14ac:dyDescent="0.2">
      <c r="A28" s="82" t="s">
        <v>81</v>
      </c>
      <c r="B28" s="65">
        <v>84.281999999999996</v>
      </c>
      <c r="C28" s="62" t="s">
        <v>54</v>
      </c>
      <c r="D28" s="63">
        <v>72000</v>
      </c>
      <c r="E28" s="63">
        <v>72000</v>
      </c>
      <c r="F28" s="63">
        <v>0</v>
      </c>
      <c r="G28" s="63">
        <v>0</v>
      </c>
      <c r="H28" s="83">
        <v>0</v>
      </c>
    </row>
    <row r="29" spans="1:8" x14ac:dyDescent="0.2">
      <c r="A29" s="82" t="s">
        <v>80</v>
      </c>
      <c r="B29" s="65">
        <v>84.281999999999996</v>
      </c>
      <c r="C29" s="62" t="s">
        <v>60</v>
      </c>
      <c r="D29" s="63">
        <v>515000</v>
      </c>
      <c r="E29" s="63">
        <v>515000</v>
      </c>
      <c r="F29" s="63">
        <v>0</v>
      </c>
      <c r="G29" s="63">
        <v>0</v>
      </c>
      <c r="H29" s="83">
        <v>0</v>
      </c>
    </row>
    <row r="30" spans="1:8" x14ac:dyDescent="0.2">
      <c r="A30" s="82" t="s">
        <v>34</v>
      </c>
      <c r="B30" s="65">
        <v>84.281999999999996</v>
      </c>
      <c r="C30" s="62" t="s">
        <v>60</v>
      </c>
      <c r="D30" s="63">
        <v>21970000</v>
      </c>
      <c r="E30" s="63">
        <v>21970000</v>
      </c>
      <c r="F30" s="63">
        <v>0</v>
      </c>
      <c r="G30" s="63">
        <v>0</v>
      </c>
      <c r="H30" s="83">
        <v>0</v>
      </c>
    </row>
    <row r="31" spans="1:8" x14ac:dyDescent="0.2">
      <c r="A31" s="81" t="s">
        <v>73</v>
      </c>
      <c r="B31" s="66">
        <v>84.369</v>
      </c>
      <c r="C31" s="62" t="s">
        <v>54</v>
      </c>
      <c r="D31" s="63">
        <v>540000</v>
      </c>
      <c r="E31" s="63">
        <v>153000</v>
      </c>
      <c r="F31" s="63">
        <v>387000</v>
      </c>
      <c r="G31" s="63">
        <v>0</v>
      </c>
      <c r="H31" s="83">
        <v>387000</v>
      </c>
    </row>
    <row r="32" spans="1:8" x14ac:dyDescent="0.2">
      <c r="A32" s="81" t="s">
        <v>74</v>
      </c>
      <c r="B32" s="66">
        <v>84.369</v>
      </c>
      <c r="C32" s="62" t="s">
        <v>78</v>
      </c>
      <c r="D32" s="63">
        <v>96000</v>
      </c>
      <c r="E32" s="63">
        <v>0</v>
      </c>
      <c r="F32" s="63">
        <v>96000</v>
      </c>
      <c r="G32" s="63">
        <v>0</v>
      </c>
      <c r="H32" s="83">
        <v>96000</v>
      </c>
    </row>
    <row r="33" spans="1:8" x14ac:dyDescent="0.2">
      <c r="A33" s="82" t="s">
        <v>27</v>
      </c>
      <c r="B33" s="65">
        <v>84.358000000000004</v>
      </c>
      <c r="C33" s="62" t="s">
        <v>54</v>
      </c>
      <c r="D33" s="63">
        <v>173000</v>
      </c>
      <c r="E33" s="63">
        <v>0</v>
      </c>
      <c r="F33" s="63">
        <v>173000</v>
      </c>
      <c r="G33" s="63">
        <v>0</v>
      </c>
      <c r="H33" s="83">
        <v>173000</v>
      </c>
    </row>
    <row r="34" spans="1:8" x14ac:dyDescent="0.2">
      <c r="A34" s="82" t="s">
        <v>28</v>
      </c>
      <c r="B34" s="65">
        <v>84.358000000000004</v>
      </c>
      <c r="C34" s="62" t="s">
        <v>61</v>
      </c>
      <c r="D34" s="63">
        <v>0</v>
      </c>
      <c r="E34" s="63">
        <v>0</v>
      </c>
      <c r="F34" s="63">
        <v>0</v>
      </c>
      <c r="G34" s="63">
        <v>0</v>
      </c>
      <c r="H34" s="83">
        <v>0</v>
      </c>
    </row>
    <row r="35" spans="1:8" x14ac:dyDescent="0.2">
      <c r="A35" s="82" t="s">
        <v>103</v>
      </c>
      <c r="B35" s="65">
        <v>84.195999999999998</v>
      </c>
      <c r="C35" s="62" t="s">
        <v>54</v>
      </c>
      <c r="D35" s="63">
        <v>311000</v>
      </c>
      <c r="E35" s="63">
        <v>0</v>
      </c>
      <c r="F35" s="63">
        <v>311000</v>
      </c>
      <c r="G35" s="63">
        <v>0</v>
      </c>
      <c r="H35" s="83">
        <v>311000</v>
      </c>
    </row>
    <row r="36" spans="1:8" x14ac:dyDescent="0.2">
      <c r="A36" s="82" t="s">
        <v>45</v>
      </c>
      <c r="B36" s="65">
        <v>84.195999999999998</v>
      </c>
      <c r="C36" s="62" t="s">
        <v>62</v>
      </c>
      <c r="D36" s="63">
        <v>1653000</v>
      </c>
      <c r="E36" s="63">
        <v>668000</v>
      </c>
      <c r="F36" s="63">
        <v>985000</v>
      </c>
      <c r="G36" s="63">
        <v>0</v>
      </c>
      <c r="H36" s="83">
        <v>985000</v>
      </c>
    </row>
    <row r="37" spans="1:8" x14ac:dyDescent="0.2">
      <c r="A37" s="82" t="s">
        <v>113</v>
      </c>
      <c r="B37" s="65">
        <v>84.027000000000001</v>
      </c>
      <c r="C37" s="62" t="s">
        <v>54</v>
      </c>
      <c r="D37" s="63">
        <v>12000000</v>
      </c>
      <c r="E37" s="63">
        <v>5788000</v>
      </c>
      <c r="F37" s="63">
        <v>6212000</v>
      </c>
      <c r="G37" s="63">
        <v>0</v>
      </c>
      <c r="H37" s="83">
        <v>6212000</v>
      </c>
    </row>
    <row r="38" spans="1:8" x14ac:dyDescent="0.2">
      <c r="A38" s="82" t="s">
        <v>86</v>
      </c>
      <c r="B38" s="65">
        <v>84.027000000000001</v>
      </c>
      <c r="C38" s="62" t="s">
        <v>54</v>
      </c>
      <c r="D38" s="63">
        <v>13753000</v>
      </c>
      <c r="E38" s="63">
        <v>4738000</v>
      </c>
      <c r="F38" s="63">
        <v>9015000</v>
      </c>
      <c r="G38" s="63">
        <v>0</v>
      </c>
      <c r="H38" s="83">
        <v>9015000</v>
      </c>
    </row>
    <row r="39" spans="1:8" x14ac:dyDescent="0.2">
      <c r="A39" s="82" t="s">
        <v>87</v>
      </c>
      <c r="B39" s="65">
        <v>84.027000000000001</v>
      </c>
      <c r="C39" s="62" t="s">
        <v>63</v>
      </c>
      <c r="D39" s="63">
        <v>5715000</v>
      </c>
      <c r="E39" s="63">
        <v>5715000</v>
      </c>
      <c r="F39" s="63">
        <v>0</v>
      </c>
      <c r="G39" s="63">
        <v>0</v>
      </c>
      <c r="H39" s="83">
        <v>0</v>
      </c>
    </row>
    <row r="40" spans="1:8" x14ac:dyDescent="0.2">
      <c r="A40" s="82" t="s">
        <v>117</v>
      </c>
      <c r="B40" s="65">
        <v>84.027000000000001</v>
      </c>
      <c r="C40" s="62" t="s">
        <v>63</v>
      </c>
      <c r="D40" s="63">
        <v>15812000</v>
      </c>
      <c r="E40" s="63">
        <v>12285000</v>
      </c>
      <c r="F40" s="63">
        <v>3527000</v>
      </c>
      <c r="G40" s="63">
        <v>0</v>
      </c>
      <c r="H40" s="83">
        <v>3527000</v>
      </c>
    </row>
    <row r="41" spans="1:8" x14ac:dyDescent="0.2">
      <c r="A41" s="82" t="s">
        <v>82</v>
      </c>
      <c r="B41" s="65">
        <v>84.173000000000002</v>
      </c>
      <c r="C41" s="62" t="s">
        <v>54</v>
      </c>
      <c r="D41" s="63">
        <v>1789000</v>
      </c>
      <c r="E41" s="63">
        <v>0</v>
      </c>
      <c r="F41" s="63">
        <v>1789000</v>
      </c>
      <c r="G41" s="63">
        <v>0</v>
      </c>
      <c r="H41" s="83">
        <v>1789000</v>
      </c>
    </row>
    <row r="42" spans="1:8" x14ac:dyDescent="0.2">
      <c r="A42" s="82" t="s">
        <v>118</v>
      </c>
      <c r="B42" s="65">
        <v>84.173000000000002</v>
      </c>
      <c r="C42" s="62" t="s">
        <v>63</v>
      </c>
      <c r="D42" s="63">
        <v>3773000</v>
      </c>
      <c r="E42" s="63">
        <v>0</v>
      </c>
      <c r="F42" s="63">
        <v>3773000</v>
      </c>
      <c r="G42" s="63">
        <v>0</v>
      </c>
      <c r="H42" s="83">
        <v>3773000</v>
      </c>
    </row>
    <row r="43" spans="1:8" x14ac:dyDescent="0.2">
      <c r="A43" s="82" t="s">
        <v>84</v>
      </c>
      <c r="B43" s="65">
        <v>84.173000000000002</v>
      </c>
      <c r="C43" s="62" t="s">
        <v>63</v>
      </c>
      <c r="D43" s="63">
        <v>1622000</v>
      </c>
      <c r="E43" s="63">
        <v>0</v>
      </c>
      <c r="F43" s="63">
        <v>1622000</v>
      </c>
      <c r="G43" s="63">
        <v>0</v>
      </c>
      <c r="H43" s="83">
        <v>1622000</v>
      </c>
    </row>
    <row r="44" spans="1:8" x14ac:dyDescent="0.2">
      <c r="A44" s="82" t="s">
        <v>46</v>
      </c>
      <c r="B44" s="65">
        <v>84.322999999999993</v>
      </c>
      <c r="C44" s="62" t="s">
        <v>54</v>
      </c>
      <c r="D44" s="63">
        <v>33000</v>
      </c>
      <c r="E44" s="63">
        <v>0</v>
      </c>
      <c r="F44" s="63">
        <v>33000</v>
      </c>
      <c r="G44" s="63">
        <v>0</v>
      </c>
      <c r="H44" s="83">
        <v>33000</v>
      </c>
    </row>
    <row r="45" spans="1:8" x14ac:dyDescent="0.2">
      <c r="A45" s="82" t="s">
        <v>47</v>
      </c>
      <c r="B45" s="65">
        <v>84.322999999999993</v>
      </c>
      <c r="C45" s="62" t="s">
        <v>63</v>
      </c>
      <c r="D45" s="63">
        <v>2462000</v>
      </c>
      <c r="E45" s="63">
        <v>2444000</v>
      </c>
      <c r="F45" s="63">
        <v>18000</v>
      </c>
      <c r="G45" s="63">
        <v>0</v>
      </c>
      <c r="H45" s="83">
        <v>18000</v>
      </c>
    </row>
    <row r="46" spans="1:8" x14ac:dyDescent="0.2">
      <c r="A46" s="82" t="s">
        <v>32</v>
      </c>
      <c r="B46" s="65">
        <v>84.001999999999995</v>
      </c>
      <c r="C46" s="62" t="s">
        <v>54</v>
      </c>
      <c r="D46" s="63">
        <v>3315000</v>
      </c>
      <c r="E46" s="63">
        <v>0</v>
      </c>
      <c r="F46" s="63">
        <v>3315000</v>
      </c>
      <c r="G46" s="63">
        <v>0</v>
      </c>
      <c r="H46" s="83">
        <v>3315000</v>
      </c>
    </row>
    <row r="47" spans="1:8" x14ac:dyDescent="0.2">
      <c r="A47" s="82" t="s">
        <v>88</v>
      </c>
      <c r="B47" s="65">
        <v>84.001999999999995</v>
      </c>
      <c r="C47" s="62" t="s">
        <v>64</v>
      </c>
      <c r="D47" s="63">
        <v>11969000</v>
      </c>
      <c r="E47" s="63">
        <v>11969000</v>
      </c>
      <c r="F47" s="63">
        <v>0</v>
      </c>
      <c r="G47" s="63">
        <v>0</v>
      </c>
      <c r="H47" s="83">
        <v>0</v>
      </c>
    </row>
    <row r="48" spans="1:8" x14ac:dyDescent="0.2">
      <c r="A48" s="82" t="s">
        <v>30</v>
      </c>
      <c r="B48" s="65">
        <v>84.048000000000002</v>
      </c>
      <c r="C48" s="62" t="s">
        <v>54</v>
      </c>
      <c r="D48" s="63">
        <v>3541000</v>
      </c>
      <c r="E48" s="63">
        <v>0</v>
      </c>
      <c r="F48" s="63">
        <v>3541000</v>
      </c>
      <c r="G48" s="63">
        <v>0</v>
      </c>
      <c r="H48" s="83">
        <v>3541000</v>
      </c>
    </row>
    <row r="49" spans="1:10" x14ac:dyDescent="0.2">
      <c r="A49" s="82" t="s">
        <v>31</v>
      </c>
      <c r="B49" s="65">
        <v>84.048000000000002</v>
      </c>
      <c r="C49" s="62" t="s">
        <v>65</v>
      </c>
      <c r="D49" s="63">
        <v>43905000</v>
      </c>
      <c r="E49" s="63">
        <v>0</v>
      </c>
      <c r="F49" s="63">
        <v>43905000</v>
      </c>
      <c r="G49" s="63">
        <v>0</v>
      </c>
      <c r="H49" s="83">
        <v>43905000</v>
      </c>
    </row>
    <row r="50" spans="1:10" x14ac:dyDescent="0.2">
      <c r="A50" s="82" t="s">
        <v>71</v>
      </c>
      <c r="B50" s="65">
        <v>84.424000000000007</v>
      </c>
      <c r="C50" s="62" t="s">
        <v>54</v>
      </c>
      <c r="D50" s="63">
        <v>312000</v>
      </c>
      <c r="E50" s="63">
        <v>0</v>
      </c>
      <c r="F50" s="63">
        <v>312000</v>
      </c>
      <c r="G50" s="63">
        <v>0</v>
      </c>
      <c r="H50" s="83">
        <v>312000</v>
      </c>
    </row>
    <row r="51" spans="1:10" x14ac:dyDescent="0.2">
      <c r="A51" s="82" t="s">
        <v>105</v>
      </c>
      <c r="B51" s="65">
        <v>84.424000000000007</v>
      </c>
      <c r="C51" s="62" t="s">
        <v>54</v>
      </c>
      <c r="D51" s="63">
        <v>141000</v>
      </c>
      <c r="E51" s="63">
        <v>0</v>
      </c>
      <c r="F51" s="63">
        <v>141000</v>
      </c>
      <c r="G51" s="63">
        <v>0</v>
      </c>
      <c r="H51" s="83">
        <v>141000</v>
      </c>
    </row>
    <row r="52" spans="1:10" x14ac:dyDescent="0.2">
      <c r="A52" s="82" t="s">
        <v>72</v>
      </c>
      <c r="B52" s="65">
        <v>84.424000000000007</v>
      </c>
      <c r="C52" s="62" t="s">
        <v>55</v>
      </c>
      <c r="D52" s="63">
        <v>8427000</v>
      </c>
      <c r="E52" s="63">
        <v>8427000</v>
      </c>
      <c r="F52" s="63">
        <v>0</v>
      </c>
      <c r="G52" s="63">
        <v>0</v>
      </c>
      <c r="H52" s="83">
        <v>0</v>
      </c>
    </row>
    <row r="53" spans="1:10" x14ac:dyDescent="0.2">
      <c r="A53" s="84" t="s">
        <v>104</v>
      </c>
      <c r="B53" s="85">
        <v>84.424000000000007</v>
      </c>
      <c r="C53" s="86" t="s">
        <v>55</v>
      </c>
      <c r="D53" s="87">
        <v>196000</v>
      </c>
      <c r="E53" s="87">
        <v>0</v>
      </c>
      <c r="F53" s="87">
        <v>196000</v>
      </c>
      <c r="G53" s="87">
        <v>0</v>
      </c>
      <c r="H53" s="88">
        <v>196000</v>
      </c>
    </row>
    <row r="54" spans="1:10" ht="15.75" x14ac:dyDescent="0.25">
      <c r="A54" s="67"/>
      <c r="C54" s="69"/>
      <c r="D54" s="70"/>
      <c r="E54" s="70"/>
      <c r="F54" s="70"/>
      <c r="G54" s="70"/>
      <c r="H54" s="70"/>
      <c r="I54" s="71"/>
      <c r="J54" s="70"/>
    </row>
    <row r="55" spans="1:10" ht="15.75" x14ac:dyDescent="0.25">
      <c r="A55" s="67"/>
      <c r="C55" s="69"/>
      <c r="D55" s="72"/>
      <c r="E55" s="72"/>
      <c r="F55" s="72"/>
      <c r="G55" s="72"/>
      <c r="H55" s="72"/>
    </row>
    <row r="56" spans="1:10" ht="15.75" x14ac:dyDescent="0.25">
      <c r="A56" s="67"/>
      <c r="C56" s="69"/>
      <c r="D56" s="72"/>
      <c r="E56" s="72"/>
      <c r="F56" s="72"/>
      <c r="G56" s="72"/>
      <c r="H56" s="72"/>
    </row>
    <row r="57" spans="1:10" ht="15.75" x14ac:dyDescent="0.25">
      <c r="A57" s="73"/>
      <c r="B57" s="74"/>
      <c r="E57" s="72"/>
    </row>
    <row r="58" spans="1:10" x14ac:dyDescent="0.2">
      <c r="A58" s="76"/>
      <c r="C58" s="77"/>
    </row>
    <row r="59" spans="1:10" x14ac:dyDescent="0.2">
      <c r="A59" s="76"/>
      <c r="B59" s="78"/>
    </row>
    <row r="60" spans="1:10" x14ac:dyDescent="0.2">
      <c r="A60" s="76"/>
      <c r="B60" s="78"/>
    </row>
    <row r="61" spans="1:10" x14ac:dyDescent="0.2">
      <c r="A61" s="76"/>
      <c r="B61" s="78"/>
      <c r="D61" s="79"/>
    </row>
    <row r="62" spans="1:10" x14ac:dyDescent="0.2">
      <c r="A62" s="76"/>
      <c r="B62" s="78"/>
    </row>
    <row r="63" spans="1:10" x14ac:dyDescent="0.2">
      <c r="A63" s="76"/>
      <c r="B63" s="78"/>
    </row>
    <row r="64" spans="1:10" x14ac:dyDescent="0.2">
      <c r="A64" s="76"/>
      <c r="B64" s="78"/>
    </row>
    <row r="65" spans="1:2" x14ac:dyDescent="0.2">
      <c r="A65" s="76"/>
      <c r="B65" s="78"/>
    </row>
    <row r="66" spans="1:2" x14ac:dyDescent="0.2">
      <c r="A66" s="76"/>
      <c r="B66" s="78"/>
    </row>
    <row r="67" spans="1:2" x14ac:dyDescent="0.2">
      <c r="A67" s="76"/>
      <c r="B67" s="78"/>
    </row>
    <row r="68" spans="1:2" x14ac:dyDescent="0.2">
      <c r="A68" s="76"/>
      <c r="B68" s="78"/>
    </row>
    <row r="69" spans="1:2" x14ac:dyDescent="0.2">
      <c r="A69" s="76"/>
      <c r="B69" s="78"/>
    </row>
    <row r="70" spans="1:2" x14ac:dyDescent="0.2">
      <c r="A70" s="76"/>
      <c r="B70" s="78"/>
    </row>
    <row r="71" spans="1:2" x14ac:dyDescent="0.2">
      <c r="A71" s="76"/>
      <c r="B71" s="78"/>
    </row>
    <row r="72" spans="1:2" x14ac:dyDescent="0.2">
      <c r="A72" s="76"/>
      <c r="B72" s="80"/>
    </row>
    <row r="73" spans="1:2" x14ac:dyDescent="0.2">
      <c r="A73" s="76"/>
      <c r="B73" s="78"/>
    </row>
    <row r="74" spans="1:2" x14ac:dyDescent="0.2">
      <c r="A74" s="76"/>
    </row>
    <row r="75" spans="1:2" x14ac:dyDescent="0.2">
      <c r="A75" s="76"/>
    </row>
    <row r="81" spans="1:8" ht="15.75" x14ac:dyDescent="0.25">
      <c r="A81" s="67"/>
    </row>
    <row r="82" spans="1:8" s="68" customFormat="1" ht="15.75" x14ac:dyDescent="0.25">
      <c r="A82" s="67"/>
      <c r="C82" s="75"/>
      <c r="D82" s="60"/>
      <c r="E82" s="60"/>
      <c r="F82" s="60"/>
      <c r="G82" s="60"/>
      <c r="H82" s="60"/>
    </row>
    <row r="83" spans="1:8" s="68" customFormat="1" x14ac:dyDescent="0.2">
      <c r="A83" s="60"/>
      <c r="C83" s="75"/>
      <c r="D83" s="60"/>
      <c r="E83" s="60"/>
      <c r="F83" s="60"/>
      <c r="G83" s="60"/>
      <c r="H83" s="60"/>
    </row>
    <row r="84" spans="1:8" s="68" customFormat="1" x14ac:dyDescent="0.2">
      <c r="A84" s="60"/>
      <c r="C84" s="75"/>
      <c r="D84" s="60"/>
      <c r="E84" s="60"/>
      <c r="F84" s="60"/>
      <c r="G84" s="60"/>
      <c r="H84" s="60"/>
    </row>
    <row r="85" spans="1:8" s="68" customFormat="1" x14ac:dyDescent="0.2">
      <c r="A85" s="60"/>
      <c r="C85" s="75"/>
      <c r="D85" s="60"/>
      <c r="E85" s="60"/>
      <c r="F85" s="60"/>
      <c r="G85" s="60"/>
      <c r="H85" s="60"/>
    </row>
    <row r="86" spans="1:8" s="68" customFormat="1" x14ac:dyDescent="0.2">
      <c r="A86" s="60"/>
      <c r="C86" s="75"/>
      <c r="D86" s="60"/>
      <c r="E86" s="60"/>
      <c r="F86" s="60"/>
      <c r="G86" s="60"/>
      <c r="H86" s="60"/>
    </row>
    <row r="87" spans="1:8" s="68" customFormat="1" x14ac:dyDescent="0.2">
      <c r="A87" s="60"/>
      <c r="C87" s="75"/>
      <c r="D87" s="60"/>
      <c r="E87" s="60"/>
      <c r="F87" s="60"/>
      <c r="G87" s="60"/>
      <c r="H87" s="60"/>
    </row>
    <row r="88" spans="1:8" s="68" customFormat="1" x14ac:dyDescent="0.2">
      <c r="A88" s="60"/>
      <c r="C88" s="75"/>
      <c r="D88" s="60"/>
      <c r="E88" s="60"/>
      <c r="F88" s="60"/>
      <c r="G88" s="60"/>
      <c r="H88" s="60"/>
    </row>
  </sheetData>
  <mergeCells count="4">
    <mergeCell ref="A1:C1"/>
    <mergeCell ref="A2:C2"/>
    <mergeCell ref="A3:C3"/>
    <mergeCell ref="A4:C4"/>
  </mergeCells>
  <printOptions horizontalCentered="1" gridLines="1"/>
  <pageMargins left="0.45" right="0.45" top="0.75" bottom="0.5" header="0.3" footer="0.3"/>
  <pageSetup paperSize="5" fitToHeight="0" orientation="landscape" r:id="rId1"/>
  <headerFooter alignWithMargins="0">
    <oddFooter>&amp;L&amp;F&amp;C&amp;P&amp;R&amp;D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7ABC-CF3F-424E-97AA-78C9D028C01C}">
  <dimension ref="A1:R104"/>
  <sheetViews>
    <sheetView workbookViewId="0">
      <selection activeCell="E23" sqref="E23"/>
    </sheetView>
  </sheetViews>
  <sheetFormatPr defaultColWidth="9.140625" defaultRowHeight="14.25" x14ac:dyDescent="0.2"/>
  <cols>
    <col min="1" max="1" width="68.5703125" style="1" customWidth="1"/>
    <col min="2" max="2" width="11.140625" style="17" customWidth="1"/>
    <col min="3" max="3" width="13.28515625" style="18" customWidth="1"/>
    <col min="4" max="4" width="18.7109375" style="17" customWidth="1"/>
    <col min="5" max="5" width="27.28515625" style="48" customWidth="1"/>
    <col min="6" max="6" width="27.28515625" style="33" customWidth="1"/>
    <col min="7" max="7" width="27.42578125" style="17" customWidth="1"/>
    <col min="8" max="8" width="22.7109375" style="33" customWidth="1"/>
    <col min="9" max="13" width="16.42578125" style="22" customWidth="1"/>
    <col min="14" max="14" width="10.85546875" style="1" bestFit="1" customWidth="1"/>
    <col min="15" max="16384" width="9.140625" style="1"/>
  </cols>
  <sheetData>
    <row r="1" spans="1:13" ht="15" x14ac:dyDescent="0.25">
      <c r="A1" s="52" t="s">
        <v>12</v>
      </c>
      <c r="B1"/>
      <c r="C1"/>
      <c r="D1"/>
      <c r="E1"/>
      <c r="F1"/>
      <c r="G1"/>
      <c r="H1"/>
      <c r="I1"/>
      <c r="J1"/>
      <c r="K1"/>
      <c r="L1"/>
      <c r="M1"/>
    </row>
    <row r="2" spans="1:13" ht="15" x14ac:dyDescent="0.25">
      <c r="A2" s="52" t="s">
        <v>91</v>
      </c>
      <c r="B2"/>
      <c r="C2"/>
      <c r="D2"/>
      <c r="E2"/>
      <c r="F2"/>
      <c r="G2"/>
      <c r="H2"/>
      <c r="I2"/>
      <c r="J2"/>
      <c r="K2"/>
      <c r="L2"/>
      <c r="M2"/>
    </row>
    <row r="3" spans="1:13" ht="15" x14ac:dyDescent="0.25">
      <c r="A3" s="52" t="s">
        <v>92</v>
      </c>
      <c r="B3"/>
      <c r="C3"/>
      <c r="D3"/>
      <c r="E3"/>
      <c r="F3"/>
      <c r="G3"/>
      <c r="H3"/>
      <c r="I3"/>
      <c r="J3"/>
      <c r="K3"/>
      <c r="L3"/>
      <c r="M3"/>
    </row>
    <row r="4" spans="1:13" ht="15.75" customHeight="1" x14ac:dyDescent="0.25">
      <c r="A4" s="52" t="s">
        <v>89</v>
      </c>
      <c r="B4"/>
      <c r="C4"/>
      <c r="D4"/>
      <c r="E4"/>
      <c r="F4"/>
      <c r="G4"/>
      <c r="H4"/>
      <c r="I4"/>
      <c r="J4"/>
      <c r="K4"/>
      <c r="L4"/>
      <c r="M4"/>
    </row>
    <row r="5" spans="1:13" ht="77.25" customHeight="1" x14ac:dyDescent="0.25">
      <c r="A5" s="2" t="s">
        <v>0</v>
      </c>
      <c r="B5" s="3" t="s">
        <v>1</v>
      </c>
      <c r="C5" s="4" t="s">
        <v>68</v>
      </c>
      <c r="D5" s="3" t="s">
        <v>2</v>
      </c>
      <c r="E5" s="43" t="s">
        <v>98</v>
      </c>
      <c r="F5" s="5" t="s">
        <v>96</v>
      </c>
      <c r="G5" s="6" t="s">
        <v>69</v>
      </c>
      <c r="H5" s="31" t="s">
        <v>70</v>
      </c>
      <c r="I5" s="7" t="s">
        <v>94</v>
      </c>
      <c r="J5" s="7" t="s">
        <v>93</v>
      </c>
      <c r="K5" s="7" t="s">
        <v>13</v>
      </c>
      <c r="L5" s="40" t="s">
        <v>99</v>
      </c>
      <c r="M5" s="40" t="s">
        <v>100</v>
      </c>
    </row>
    <row r="6" spans="1:13" x14ac:dyDescent="0.2">
      <c r="A6" s="8" t="s">
        <v>20</v>
      </c>
      <c r="B6" s="9" t="s">
        <v>3</v>
      </c>
      <c r="C6" s="9">
        <v>400</v>
      </c>
      <c r="D6" s="10" t="s">
        <v>54</v>
      </c>
      <c r="E6" s="44">
        <v>-194302.94</v>
      </c>
      <c r="F6" s="29"/>
      <c r="G6" s="49"/>
      <c r="H6" s="11"/>
      <c r="I6" s="12">
        <v>0</v>
      </c>
      <c r="J6" s="13">
        <v>0</v>
      </c>
      <c r="K6" s="13">
        <f t="shared" ref="K6:K24" si="0">IF((I6-J6&gt;0), I6-J6, 0)</f>
        <v>0</v>
      </c>
      <c r="L6" s="41">
        <v>0</v>
      </c>
      <c r="M6" s="41">
        <f>K6-L6</f>
        <v>0</v>
      </c>
    </row>
    <row r="7" spans="1:13" x14ac:dyDescent="0.2">
      <c r="A7" s="34" t="s">
        <v>43</v>
      </c>
      <c r="B7" s="9" t="s">
        <v>3</v>
      </c>
      <c r="C7" s="9">
        <v>402</v>
      </c>
      <c r="D7" s="10" t="s">
        <v>55</v>
      </c>
      <c r="E7" s="44">
        <v>472249.96</v>
      </c>
      <c r="F7" s="29" t="s">
        <v>90</v>
      </c>
      <c r="G7" s="49"/>
      <c r="H7" s="11"/>
      <c r="I7" s="12">
        <f t="shared" ref="I7:I69" si="1">ROUND(E7+G7-H7, -3)</f>
        <v>472000</v>
      </c>
      <c r="J7" s="13">
        <v>0</v>
      </c>
      <c r="K7" s="13">
        <f t="shared" si="0"/>
        <v>472000</v>
      </c>
      <c r="L7" s="41">
        <v>0</v>
      </c>
      <c r="M7" s="41">
        <f t="shared" ref="M7:M67" si="2">K7-L7</f>
        <v>472000</v>
      </c>
    </row>
    <row r="8" spans="1:13" x14ac:dyDescent="0.2">
      <c r="A8" s="34" t="s">
        <v>21</v>
      </c>
      <c r="B8" s="35" t="s">
        <v>3</v>
      </c>
      <c r="C8" s="35">
        <v>401</v>
      </c>
      <c r="D8" s="36" t="s">
        <v>54</v>
      </c>
      <c r="E8" s="44">
        <v>15067640.130000001</v>
      </c>
      <c r="F8" s="29"/>
      <c r="G8" s="49"/>
      <c r="H8" s="11"/>
      <c r="I8" s="12">
        <f t="shared" si="1"/>
        <v>15068000</v>
      </c>
      <c r="J8" s="37">
        <v>0</v>
      </c>
      <c r="K8" s="13">
        <f t="shared" si="0"/>
        <v>15068000</v>
      </c>
      <c r="L8" s="42">
        <v>0</v>
      </c>
      <c r="M8" s="41">
        <f t="shared" si="2"/>
        <v>15068000</v>
      </c>
    </row>
    <row r="9" spans="1:13" x14ac:dyDescent="0.2">
      <c r="A9" s="34" t="s">
        <v>22</v>
      </c>
      <c r="B9" s="35" t="s">
        <v>3</v>
      </c>
      <c r="C9" s="35">
        <v>403</v>
      </c>
      <c r="D9" s="36" t="s">
        <v>55</v>
      </c>
      <c r="E9" s="44">
        <v>41651923.719999999</v>
      </c>
      <c r="F9" s="29" t="s">
        <v>90</v>
      </c>
      <c r="G9" s="49"/>
      <c r="H9" s="11"/>
      <c r="I9" s="12">
        <f t="shared" si="1"/>
        <v>41652000</v>
      </c>
      <c r="J9" s="37">
        <v>70000000</v>
      </c>
      <c r="K9" s="13">
        <f t="shared" si="0"/>
        <v>0</v>
      </c>
      <c r="L9" s="42">
        <v>0</v>
      </c>
      <c r="M9" s="41">
        <f t="shared" si="2"/>
        <v>0</v>
      </c>
    </row>
    <row r="10" spans="1:13" x14ac:dyDescent="0.2">
      <c r="A10" s="34" t="s">
        <v>23</v>
      </c>
      <c r="B10" s="36">
        <v>84.010999999999996</v>
      </c>
      <c r="C10" s="36">
        <v>410</v>
      </c>
      <c r="D10" s="36" t="s">
        <v>54</v>
      </c>
      <c r="E10" s="44">
        <v>1255139.6000000001</v>
      </c>
      <c r="F10" s="29"/>
      <c r="G10" s="49"/>
      <c r="H10" s="11"/>
      <c r="I10" s="12">
        <f t="shared" si="1"/>
        <v>1255000</v>
      </c>
      <c r="J10" s="37">
        <v>0</v>
      </c>
      <c r="K10" s="13">
        <f t="shared" si="0"/>
        <v>1255000</v>
      </c>
      <c r="L10" s="42">
        <v>0</v>
      </c>
      <c r="M10" s="41">
        <f t="shared" si="2"/>
        <v>1255000</v>
      </c>
    </row>
    <row r="11" spans="1:13" x14ac:dyDescent="0.2">
      <c r="A11" s="34" t="s">
        <v>24</v>
      </c>
      <c r="B11" s="36">
        <v>84.010999999999996</v>
      </c>
      <c r="C11" s="36">
        <v>418</v>
      </c>
      <c r="D11" s="36" t="s">
        <v>54</v>
      </c>
      <c r="E11" s="44">
        <v>961389.58</v>
      </c>
      <c r="F11" s="29"/>
      <c r="G11" s="49"/>
      <c r="H11" s="11"/>
      <c r="I11" s="12">
        <f t="shared" si="1"/>
        <v>961000</v>
      </c>
      <c r="J11" s="37">
        <v>0</v>
      </c>
      <c r="K11" s="13">
        <f t="shared" si="0"/>
        <v>961000</v>
      </c>
      <c r="L11" s="42">
        <v>0</v>
      </c>
      <c r="M11" s="41">
        <f t="shared" si="2"/>
        <v>961000</v>
      </c>
    </row>
    <row r="12" spans="1:13" x14ac:dyDescent="0.2">
      <c r="A12" s="34" t="s">
        <v>66</v>
      </c>
      <c r="B12" s="36">
        <v>84.010999999999996</v>
      </c>
      <c r="C12" s="36">
        <v>411</v>
      </c>
      <c r="D12" s="36" t="s">
        <v>56</v>
      </c>
      <c r="E12" s="44">
        <v>4311660.0999999996</v>
      </c>
      <c r="F12" s="29" t="s">
        <v>95</v>
      </c>
      <c r="G12" s="49"/>
      <c r="H12" s="11"/>
      <c r="I12" s="12">
        <f t="shared" si="1"/>
        <v>4312000</v>
      </c>
      <c r="J12" s="37">
        <v>0</v>
      </c>
      <c r="K12" s="13">
        <f t="shared" si="0"/>
        <v>4312000</v>
      </c>
      <c r="L12" s="42">
        <v>0</v>
      </c>
      <c r="M12" s="41">
        <f t="shared" si="2"/>
        <v>4312000</v>
      </c>
    </row>
    <row r="13" spans="1:13" x14ac:dyDescent="0.2">
      <c r="A13" s="34" t="s">
        <v>25</v>
      </c>
      <c r="B13" s="36">
        <v>84.010999999999996</v>
      </c>
      <c r="C13" s="36">
        <v>412</v>
      </c>
      <c r="D13" s="36" t="s">
        <v>56</v>
      </c>
      <c r="E13" s="44">
        <v>24459564.57</v>
      </c>
      <c r="F13" s="29" t="s">
        <v>95</v>
      </c>
      <c r="G13" s="49"/>
      <c r="H13" s="11"/>
      <c r="I13" s="12">
        <f t="shared" si="1"/>
        <v>24460000</v>
      </c>
      <c r="J13" s="37">
        <v>7731000</v>
      </c>
      <c r="K13" s="13">
        <f t="shared" si="0"/>
        <v>16729000</v>
      </c>
      <c r="L13" s="42">
        <v>0</v>
      </c>
      <c r="M13" s="41">
        <f t="shared" si="2"/>
        <v>16729000</v>
      </c>
    </row>
    <row r="14" spans="1:13" x14ac:dyDescent="0.2">
      <c r="A14" s="34" t="s">
        <v>36</v>
      </c>
      <c r="B14" s="36">
        <v>84.013000000000005</v>
      </c>
      <c r="C14" s="36">
        <v>405</v>
      </c>
      <c r="D14" s="36" t="s">
        <v>54</v>
      </c>
      <c r="E14" s="44">
        <v>-674.34</v>
      </c>
      <c r="F14" s="29"/>
      <c r="G14" s="29"/>
      <c r="H14" s="11"/>
      <c r="I14" s="12">
        <v>0</v>
      </c>
      <c r="J14" s="13">
        <v>0</v>
      </c>
      <c r="K14" s="13">
        <f t="shared" si="0"/>
        <v>0</v>
      </c>
      <c r="L14" s="41">
        <v>0</v>
      </c>
      <c r="M14" s="41">
        <f t="shared" si="2"/>
        <v>0</v>
      </c>
    </row>
    <row r="15" spans="1:13" x14ac:dyDescent="0.2">
      <c r="A15" s="34" t="s">
        <v>37</v>
      </c>
      <c r="B15" s="36">
        <v>84.013000000000005</v>
      </c>
      <c r="C15" s="36">
        <v>406</v>
      </c>
      <c r="D15" s="36" t="s">
        <v>57</v>
      </c>
      <c r="E15" s="44">
        <v>241164.4</v>
      </c>
      <c r="F15" s="29" t="s">
        <v>90</v>
      </c>
      <c r="G15" s="29"/>
      <c r="H15" s="11"/>
      <c r="I15" s="12">
        <f t="shared" si="1"/>
        <v>241000</v>
      </c>
      <c r="J15" s="13">
        <v>0</v>
      </c>
      <c r="K15" s="13">
        <f t="shared" si="0"/>
        <v>241000</v>
      </c>
      <c r="L15" s="41">
        <v>0</v>
      </c>
      <c r="M15" s="41">
        <f t="shared" si="2"/>
        <v>241000</v>
      </c>
    </row>
    <row r="16" spans="1:13" x14ac:dyDescent="0.2">
      <c r="A16" s="34" t="s">
        <v>52</v>
      </c>
      <c r="B16" s="36">
        <v>84.367000000000004</v>
      </c>
      <c r="C16" s="36">
        <v>435</v>
      </c>
      <c r="D16" s="36" t="s">
        <v>54</v>
      </c>
      <c r="E16" s="44">
        <v>968048.2</v>
      </c>
      <c r="F16" s="29"/>
      <c r="G16" s="49"/>
      <c r="H16" s="11"/>
      <c r="I16" s="12">
        <f t="shared" si="1"/>
        <v>968000</v>
      </c>
      <c r="J16" s="13">
        <v>0</v>
      </c>
      <c r="K16" s="13">
        <f t="shared" si="0"/>
        <v>968000</v>
      </c>
      <c r="L16" s="41">
        <v>0</v>
      </c>
      <c r="M16" s="41">
        <f t="shared" si="2"/>
        <v>968000</v>
      </c>
    </row>
    <row r="17" spans="1:15" x14ac:dyDescent="0.2">
      <c r="A17" s="34" t="s">
        <v>53</v>
      </c>
      <c r="B17" s="36">
        <v>84.367000000000004</v>
      </c>
      <c r="C17" s="36">
        <v>436</v>
      </c>
      <c r="D17" s="36" t="s">
        <v>54</v>
      </c>
      <c r="E17" s="44">
        <v>3917337.95</v>
      </c>
      <c r="F17" s="29"/>
      <c r="G17" s="49"/>
      <c r="H17" s="11"/>
      <c r="I17" s="12">
        <f t="shared" si="1"/>
        <v>3917000</v>
      </c>
      <c r="J17" s="13">
        <v>0</v>
      </c>
      <c r="K17" s="13">
        <f t="shared" si="0"/>
        <v>3917000</v>
      </c>
      <c r="L17" s="41">
        <v>0</v>
      </c>
      <c r="M17" s="41">
        <f t="shared" si="2"/>
        <v>3917000</v>
      </c>
    </row>
    <row r="18" spans="1:15" x14ac:dyDescent="0.2">
      <c r="A18" s="34" t="s">
        <v>75</v>
      </c>
      <c r="B18" s="36">
        <v>84.367000000000004</v>
      </c>
      <c r="C18" s="36">
        <v>451</v>
      </c>
      <c r="D18" s="36" t="s">
        <v>58</v>
      </c>
      <c r="E18" s="44">
        <v>5922863.9500000002</v>
      </c>
      <c r="F18" s="29" t="s">
        <v>90</v>
      </c>
      <c r="G18" s="49"/>
      <c r="H18" s="11"/>
      <c r="I18" s="12">
        <f t="shared" si="1"/>
        <v>5923000</v>
      </c>
      <c r="J18" s="13">
        <v>0</v>
      </c>
      <c r="K18" s="13">
        <f t="shared" si="0"/>
        <v>5923000</v>
      </c>
      <c r="L18" s="41">
        <v>0</v>
      </c>
      <c r="M18" s="41">
        <f t="shared" si="2"/>
        <v>5923000</v>
      </c>
    </row>
    <row r="19" spans="1:15" x14ac:dyDescent="0.2">
      <c r="A19" s="34" t="s">
        <v>76</v>
      </c>
      <c r="B19" s="36">
        <v>84.367000000000004</v>
      </c>
      <c r="C19" s="36">
        <v>454</v>
      </c>
      <c r="D19" s="36" t="s">
        <v>58</v>
      </c>
      <c r="E19" s="44">
        <v>-410315.5</v>
      </c>
      <c r="F19" s="29" t="s">
        <v>95</v>
      </c>
      <c r="G19" s="49"/>
      <c r="H19" s="11"/>
      <c r="I19" s="12">
        <v>0</v>
      </c>
      <c r="J19" s="13">
        <v>0</v>
      </c>
      <c r="K19" s="13">
        <f t="shared" si="0"/>
        <v>0</v>
      </c>
      <c r="L19" s="41">
        <v>0</v>
      </c>
      <c r="M19" s="41">
        <f t="shared" si="2"/>
        <v>0</v>
      </c>
    </row>
    <row r="20" spans="1:15" x14ac:dyDescent="0.2">
      <c r="A20" s="34" t="s">
        <v>26</v>
      </c>
      <c r="B20" s="36">
        <v>84.364999999999995</v>
      </c>
      <c r="C20" s="36">
        <v>465</v>
      </c>
      <c r="D20" s="36" t="s">
        <v>54</v>
      </c>
      <c r="E20" s="44">
        <v>1529943.56</v>
      </c>
      <c r="F20" s="29"/>
      <c r="G20" s="29"/>
      <c r="H20" s="11"/>
      <c r="I20" s="12">
        <f t="shared" si="1"/>
        <v>1530000</v>
      </c>
      <c r="J20" s="13">
        <v>0</v>
      </c>
      <c r="K20" s="13">
        <f t="shared" si="0"/>
        <v>1530000</v>
      </c>
      <c r="L20" s="41">
        <v>0</v>
      </c>
      <c r="M20" s="41">
        <f t="shared" si="2"/>
        <v>1530000</v>
      </c>
      <c r="N20" s="38"/>
      <c r="O20" s="38"/>
    </row>
    <row r="21" spans="1:15" x14ac:dyDescent="0.2">
      <c r="A21" s="34" t="s">
        <v>77</v>
      </c>
      <c r="B21" s="36">
        <v>84.364999999999995</v>
      </c>
      <c r="C21" s="36">
        <v>466</v>
      </c>
      <c r="D21" s="36" t="s">
        <v>54</v>
      </c>
      <c r="E21" s="44">
        <v>1207934.18</v>
      </c>
      <c r="F21" s="29"/>
      <c r="G21" s="29"/>
      <c r="H21" s="11"/>
      <c r="I21" s="12">
        <f t="shared" si="1"/>
        <v>1208000</v>
      </c>
      <c r="J21" s="13">
        <v>0</v>
      </c>
      <c r="K21" s="13">
        <f t="shared" si="0"/>
        <v>1208000</v>
      </c>
      <c r="L21" s="41">
        <v>0</v>
      </c>
      <c r="M21" s="41">
        <f t="shared" si="2"/>
        <v>1208000</v>
      </c>
      <c r="N21" s="38"/>
      <c r="O21" s="38"/>
    </row>
    <row r="22" spans="1:15" x14ac:dyDescent="0.2">
      <c r="A22" s="34" t="s">
        <v>77</v>
      </c>
      <c r="B22" s="36">
        <v>84.364999999999995</v>
      </c>
      <c r="C22" s="36">
        <v>468</v>
      </c>
      <c r="D22" s="36" t="s">
        <v>56</v>
      </c>
      <c r="E22" s="44">
        <v>356682.88</v>
      </c>
      <c r="F22" s="29" t="s">
        <v>95</v>
      </c>
      <c r="G22" s="29"/>
      <c r="H22" s="11"/>
      <c r="I22" s="12">
        <f t="shared" si="1"/>
        <v>357000</v>
      </c>
      <c r="J22" s="13">
        <v>0</v>
      </c>
      <c r="K22" s="13">
        <f t="shared" si="0"/>
        <v>357000</v>
      </c>
      <c r="L22" s="41">
        <v>0</v>
      </c>
      <c r="M22" s="41">
        <f t="shared" si="2"/>
        <v>357000</v>
      </c>
      <c r="N22" s="38"/>
      <c r="O22" s="38"/>
    </row>
    <row r="23" spans="1:15" x14ac:dyDescent="0.2">
      <c r="A23" s="34" t="s">
        <v>44</v>
      </c>
      <c r="B23" s="36">
        <v>84.364999999999995</v>
      </c>
      <c r="C23" s="36">
        <v>467</v>
      </c>
      <c r="D23" s="39" t="s">
        <v>56</v>
      </c>
      <c r="E23" s="45">
        <v>12766548.5</v>
      </c>
      <c r="F23" s="29" t="s">
        <v>90</v>
      </c>
      <c r="G23" s="30"/>
      <c r="H23" s="14"/>
      <c r="I23" s="12">
        <f t="shared" si="1"/>
        <v>12767000</v>
      </c>
      <c r="J23" s="13">
        <v>6998000</v>
      </c>
      <c r="K23" s="13">
        <f t="shared" si="0"/>
        <v>5769000</v>
      </c>
      <c r="L23" s="41">
        <v>0</v>
      </c>
      <c r="M23" s="41">
        <f t="shared" si="2"/>
        <v>5769000</v>
      </c>
      <c r="N23" s="38"/>
      <c r="O23" s="38"/>
    </row>
    <row r="24" spans="1:15" x14ac:dyDescent="0.2">
      <c r="A24" s="53" t="s">
        <v>44</v>
      </c>
      <c r="B24" s="54">
        <v>84.364999999999995</v>
      </c>
      <c r="C24" s="54">
        <v>469</v>
      </c>
      <c r="D24" s="54" t="s">
        <v>56</v>
      </c>
      <c r="E24" s="55">
        <v>-4595918</v>
      </c>
      <c r="F24" s="56" t="s">
        <v>90</v>
      </c>
      <c r="G24" s="56"/>
      <c r="H24" s="56"/>
      <c r="I24" s="57">
        <f t="shared" si="1"/>
        <v>-4596000</v>
      </c>
      <c r="J24" s="58">
        <v>0</v>
      </c>
      <c r="K24" s="58">
        <f t="shared" si="0"/>
        <v>0</v>
      </c>
      <c r="L24" s="58">
        <v>0</v>
      </c>
      <c r="M24" s="58">
        <f t="shared" si="2"/>
        <v>0</v>
      </c>
      <c r="N24" s="38"/>
      <c r="O24" s="38"/>
    </row>
    <row r="25" spans="1:15" x14ac:dyDescent="0.2">
      <c r="A25" s="34" t="s">
        <v>38</v>
      </c>
      <c r="B25" s="36">
        <v>84.287000000000006</v>
      </c>
      <c r="C25" s="36">
        <v>490</v>
      </c>
      <c r="D25" s="36" t="s">
        <v>54</v>
      </c>
      <c r="E25" s="44">
        <v>664885.04</v>
      </c>
      <c r="F25" s="29"/>
      <c r="G25" s="29"/>
      <c r="H25" s="11"/>
      <c r="I25" s="12">
        <f t="shared" si="1"/>
        <v>665000</v>
      </c>
      <c r="J25" s="37">
        <v>0</v>
      </c>
      <c r="K25" s="13">
        <f>IF((I25-J25&gt;0), I25-J25, 0)</f>
        <v>665000</v>
      </c>
      <c r="L25" s="42">
        <v>0</v>
      </c>
      <c r="M25" s="41">
        <f t="shared" si="2"/>
        <v>665000</v>
      </c>
    </row>
    <row r="26" spans="1:15" x14ac:dyDescent="0.2">
      <c r="A26" s="34" t="s">
        <v>39</v>
      </c>
      <c r="B26" s="36">
        <v>84.287000000000006</v>
      </c>
      <c r="C26" s="36">
        <v>493</v>
      </c>
      <c r="D26" s="36" t="s">
        <v>59</v>
      </c>
      <c r="E26" s="44">
        <v>5919868.4900000002</v>
      </c>
      <c r="F26" s="29" t="s">
        <v>95</v>
      </c>
      <c r="G26" s="29"/>
      <c r="H26" s="11"/>
      <c r="I26" s="12">
        <f t="shared" si="1"/>
        <v>5920000</v>
      </c>
      <c r="J26" s="37">
        <v>0</v>
      </c>
      <c r="K26" s="13">
        <f t="shared" ref="K26:K36" si="3">IF((I26-J26&gt;0), I26-J26, 0)</f>
        <v>5920000</v>
      </c>
      <c r="L26" s="42">
        <v>0</v>
      </c>
      <c r="M26" s="41">
        <f t="shared" si="2"/>
        <v>5920000</v>
      </c>
    </row>
    <row r="27" spans="1:15" x14ac:dyDescent="0.2">
      <c r="A27" s="34" t="s">
        <v>40</v>
      </c>
      <c r="B27" s="36">
        <v>84.287000000000006</v>
      </c>
      <c r="C27" s="36">
        <v>492</v>
      </c>
      <c r="D27" s="36" t="s">
        <v>59</v>
      </c>
      <c r="E27" s="44">
        <v>123831483.81</v>
      </c>
      <c r="F27" s="29" t="s">
        <v>95</v>
      </c>
      <c r="G27" s="29"/>
      <c r="H27" s="11"/>
      <c r="I27" s="12">
        <f t="shared" si="1"/>
        <v>123831000</v>
      </c>
      <c r="J27" s="37">
        <v>4500000</v>
      </c>
      <c r="K27" s="13">
        <f t="shared" si="3"/>
        <v>119331000</v>
      </c>
      <c r="L27" s="42">
        <v>0</v>
      </c>
      <c r="M27" s="41">
        <f t="shared" si="2"/>
        <v>119331000</v>
      </c>
    </row>
    <row r="28" spans="1:15" x14ac:dyDescent="0.2">
      <c r="A28" s="34" t="s">
        <v>33</v>
      </c>
      <c r="B28" s="36">
        <v>84.281999999999996</v>
      </c>
      <c r="C28" s="35">
        <v>537</v>
      </c>
      <c r="D28" s="36" t="s">
        <v>54</v>
      </c>
      <c r="E28" s="44">
        <v>140970.32999999999</v>
      </c>
      <c r="F28" s="29"/>
      <c r="G28" s="29"/>
      <c r="H28" s="11"/>
      <c r="I28" s="12">
        <f t="shared" si="1"/>
        <v>141000</v>
      </c>
      <c r="J28" s="13">
        <v>0</v>
      </c>
      <c r="K28" s="13">
        <f t="shared" si="3"/>
        <v>141000</v>
      </c>
      <c r="L28" s="42">
        <v>0</v>
      </c>
      <c r="M28" s="41">
        <v>0</v>
      </c>
      <c r="N28" s="51"/>
    </row>
    <row r="29" spans="1:15" x14ac:dyDescent="0.2">
      <c r="A29" s="34" t="s">
        <v>81</v>
      </c>
      <c r="B29" s="36">
        <v>84.281999999999996</v>
      </c>
      <c r="C29" s="35">
        <v>538</v>
      </c>
      <c r="D29" s="36" t="s">
        <v>54</v>
      </c>
      <c r="E29" s="44">
        <v>71572.3</v>
      </c>
      <c r="F29" s="29"/>
      <c r="G29" s="29"/>
      <c r="H29" s="11"/>
      <c r="I29" s="12">
        <f t="shared" si="1"/>
        <v>72000</v>
      </c>
      <c r="J29" s="13">
        <v>0</v>
      </c>
      <c r="K29" s="13">
        <f t="shared" si="3"/>
        <v>72000</v>
      </c>
      <c r="L29" s="42">
        <v>0</v>
      </c>
      <c r="M29" s="41">
        <v>0</v>
      </c>
      <c r="N29" s="51"/>
    </row>
    <row r="30" spans="1:15" x14ac:dyDescent="0.2">
      <c r="A30" s="34" t="s">
        <v>80</v>
      </c>
      <c r="B30" s="36">
        <v>84.281999999999996</v>
      </c>
      <c r="C30" s="35">
        <v>536</v>
      </c>
      <c r="D30" s="36" t="s">
        <v>60</v>
      </c>
      <c r="E30" s="44">
        <v>514989.24</v>
      </c>
      <c r="F30" s="29" t="s">
        <v>95</v>
      </c>
      <c r="G30" s="29"/>
      <c r="H30" s="11">
        <v>0</v>
      </c>
      <c r="I30" s="12">
        <f t="shared" si="1"/>
        <v>515000</v>
      </c>
      <c r="J30" s="13">
        <v>0</v>
      </c>
      <c r="K30" s="13">
        <f t="shared" si="3"/>
        <v>515000</v>
      </c>
      <c r="L30" s="42">
        <v>0</v>
      </c>
      <c r="M30" s="41">
        <v>0</v>
      </c>
      <c r="N30" s="51"/>
    </row>
    <row r="31" spans="1:15" x14ac:dyDescent="0.2">
      <c r="A31" s="34" t="s">
        <v>34</v>
      </c>
      <c r="B31" s="36">
        <v>84.281999999999996</v>
      </c>
      <c r="C31" s="35">
        <v>539</v>
      </c>
      <c r="D31" s="36" t="s">
        <v>60</v>
      </c>
      <c r="E31" s="44">
        <v>21969725.829999998</v>
      </c>
      <c r="F31" s="29" t="s">
        <v>95</v>
      </c>
      <c r="G31" s="29"/>
      <c r="H31" s="11">
        <v>0</v>
      </c>
      <c r="I31" s="12">
        <f t="shared" si="1"/>
        <v>21970000</v>
      </c>
      <c r="J31" s="13">
        <v>11606000</v>
      </c>
      <c r="K31" s="13">
        <f t="shared" si="3"/>
        <v>10364000</v>
      </c>
      <c r="L31" s="42">
        <v>0</v>
      </c>
      <c r="M31" s="41">
        <v>0</v>
      </c>
      <c r="N31" s="51"/>
    </row>
    <row r="32" spans="1:15" x14ac:dyDescent="0.2">
      <c r="A32" s="8" t="s">
        <v>73</v>
      </c>
      <c r="B32" s="10">
        <v>84.369</v>
      </c>
      <c r="C32" s="10">
        <v>550</v>
      </c>
      <c r="D32" s="10" t="s">
        <v>54</v>
      </c>
      <c r="E32" s="44">
        <v>1222504.03</v>
      </c>
      <c r="F32" s="29"/>
      <c r="G32" s="49"/>
      <c r="H32" s="11"/>
      <c r="I32" s="12">
        <f t="shared" si="1"/>
        <v>1223000</v>
      </c>
      <c r="J32" s="37">
        <v>0</v>
      </c>
      <c r="K32" s="13">
        <f t="shared" si="3"/>
        <v>1223000</v>
      </c>
      <c r="L32" s="42">
        <v>0</v>
      </c>
      <c r="M32" s="41">
        <f t="shared" si="2"/>
        <v>1223000</v>
      </c>
    </row>
    <row r="33" spans="1:13" x14ac:dyDescent="0.2">
      <c r="A33" s="8" t="s">
        <v>74</v>
      </c>
      <c r="B33" s="10">
        <v>84.369</v>
      </c>
      <c r="C33" s="10">
        <v>553</v>
      </c>
      <c r="D33" s="15" t="s">
        <v>78</v>
      </c>
      <c r="E33" s="45">
        <v>470787</v>
      </c>
      <c r="F33" s="29" t="s">
        <v>95</v>
      </c>
      <c r="G33" s="50"/>
      <c r="H33" s="14"/>
      <c r="I33" s="12">
        <f t="shared" si="1"/>
        <v>471000</v>
      </c>
      <c r="J33" s="37">
        <v>0</v>
      </c>
      <c r="K33" s="13">
        <f t="shared" si="3"/>
        <v>471000</v>
      </c>
      <c r="L33" s="42">
        <v>0</v>
      </c>
      <c r="M33" s="41">
        <f t="shared" si="2"/>
        <v>471000</v>
      </c>
    </row>
    <row r="34" spans="1:13" x14ac:dyDescent="0.2">
      <c r="A34" s="34" t="s">
        <v>27</v>
      </c>
      <c r="B34" s="36">
        <v>84.358000000000004</v>
      </c>
      <c r="C34" s="36">
        <v>545</v>
      </c>
      <c r="D34" s="36" t="s">
        <v>54</v>
      </c>
      <c r="E34" s="44">
        <v>173251.91</v>
      </c>
      <c r="F34" s="29"/>
      <c r="G34" s="29"/>
      <c r="H34" s="11"/>
      <c r="I34" s="12">
        <f t="shared" si="1"/>
        <v>173000</v>
      </c>
      <c r="J34" s="13">
        <v>0</v>
      </c>
      <c r="K34" s="13">
        <f t="shared" si="3"/>
        <v>173000</v>
      </c>
      <c r="L34" s="41">
        <v>0</v>
      </c>
      <c r="M34" s="41">
        <f t="shared" si="2"/>
        <v>173000</v>
      </c>
    </row>
    <row r="35" spans="1:13" x14ac:dyDescent="0.2">
      <c r="A35" s="34" t="s">
        <v>28</v>
      </c>
      <c r="B35" s="36">
        <v>84.358000000000004</v>
      </c>
      <c r="C35" s="36">
        <v>546</v>
      </c>
      <c r="D35" s="36" t="s">
        <v>61</v>
      </c>
      <c r="E35" s="44">
        <v>390.86</v>
      </c>
      <c r="F35" s="29" t="s">
        <v>90</v>
      </c>
      <c r="G35" s="29"/>
      <c r="H35" s="11"/>
      <c r="I35" s="12">
        <f t="shared" si="1"/>
        <v>0</v>
      </c>
      <c r="J35" s="13">
        <v>0</v>
      </c>
      <c r="K35" s="13">
        <f t="shared" si="3"/>
        <v>0</v>
      </c>
      <c r="L35" s="41">
        <v>0</v>
      </c>
      <c r="M35" s="41">
        <f t="shared" si="2"/>
        <v>0</v>
      </c>
    </row>
    <row r="36" spans="1:13" x14ac:dyDescent="0.2">
      <c r="A36" s="34" t="s">
        <v>29</v>
      </c>
      <c r="B36" s="36">
        <v>84.195999999999998</v>
      </c>
      <c r="C36" s="36">
        <v>575</v>
      </c>
      <c r="D36" s="36" t="s">
        <v>54</v>
      </c>
      <c r="E36" s="44">
        <v>311220.82</v>
      </c>
      <c r="F36" s="29"/>
      <c r="G36" s="29"/>
      <c r="H36" s="11"/>
      <c r="I36" s="12">
        <f t="shared" si="1"/>
        <v>311000</v>
      </c>
      <c r="J36" s="37">
        <v>0</v>
      </c>
      <c r="K36" s="13">
        <f t="shared" si="3"/>
        <v>311000</v>
      </c>
      <c r="L36" s="42">
        <v>0</v>
      </c>
      <c r="M36" s="41">
        <f t="shared" si="2"/>
        <v>311000</v>
      </c>
    </row>
    <row r="37" spans="1:13" x14ac:dyDescent="0.2">
      <c r="A37" s="34" t="s">
        <v>45</v>
      </c>
      <c r="B37" s="36">
        <v>84.195999999999998</v>
      </c>
      <c r="C37" s="36">
        <v>577</v>
      </c>
      <c r="D37" s="36" t="s">
        <v>62</v>
      </c>
      <c r="E37" s="44">
        <v>1653180.9</v>
      </c>
      <c r="F37" s="29" t="s">
        <v>95</v>
      </c>
      <c r="G37" s="29"/>
      <c r="H37" s="11"/>
      <c r="I37" s="12">
        <f t="shared" si="1"/>
        <v>1653000</v>
      </c>
      <c r="J37" s="37">
        <v>667000</v>
      </c>
      <c r="K37" s="13">
        <f>IF((I37-J37&gt;0), I37-J37, 0)</f>
        <v>986000</v>
      </c>
      <c r="L37" s="42">
        <v>0</v>
      </c>
      <c r="M37" s="41">
        <f t="shared" si="2"/>
        <v>986000</v>
      </c>
    </row>
    <row r="38" spans="1:13" x14ac:dyDescent="0.2">
      <c r="A38" s="34" t="s">
        <v>85</v>
      </c>
      <c r="B38" s="36">
        <v>84.027000000000001</v>
      </c>
      <c r="C38" s="36">
        <v>22</v>
      </c>
      <c r="D38" s="36" t="s">
        <v>54</v>
      </c>
      <c r="E38" s="44">
        <v>11999633.51</v>
      </c>
      <c r="F38" s="29" t="s">
        <v>95</v>
      </c>
      <c r="G38" s="29"/>
      <c r="H38" s="11"/>
      <c r="I38" s="12">
        <f t="shared" si="1"/>
        <v>12000000</v>
      </c>
      <c r="J38" s="37">
        <v>0</v>
      </c>
      <c r="K38" s="13">
        <f t="shared" ref="K38:K67" si="4">IF((I38-J38&gt;0), I38-J38, 0)</f>
        <v>12000000</v>
      </c>
      <c r="L38" s="41">
        <v>0</v>
      </c>
      <c r="M38" s="41">
        <f t="shared" si="2"/>
        <v>12000000</v>
      </c>
    </row>
    <row r="39" spans="1:13" x14ac:dyDescent="0.2">
      <c r="A39" s="34" t="s">
        <v>86</v>
      </c>
      <c r="B39" s="36">
        <v>84.027000000000001</v>
      </c>
      <c r="C39" s="36">
        <v>23</v>
      </c>
      <c r="D39" s="36" t="s">
        <v>54</v>
      </c>
      <c r="E39" s="44">
        <v>13753237.180000002</v>
      </c>
      <c r="F39" s="29" t="s">
        <v>95</v>
      </c>
      <c r="G39" s="29"/>
      <c r="H39" s="11"/>
      <c r="I39" s="12">
        <f t="shared" si="1"/>
        <v>13753000</v>
      </c>
      <c r="J39" s="13">
        <v>0</v>
      </c>
      <c r="K39" s="13">
        <f t="shared" si="4"/>
        <v>13753000</v>
      </c>
      <c r="L39" s="41">
        <v>0</v>
      </c>
      <c r="M39" s="41">
        <f t="shared" si="2"/>
        <v>13753000</v>
      </c>
    </row>
    <row r="40" spans="1:13" x14ac:dyDescent="0.2">
      <c r="A40" s="34" t="s">
        <v>87</v>
      </c>
      <c r="B40" s="36">
        <v>84.027000000000001</v>
      </c>
      <c r="C40" s="36">
        <v>25</v>
      </c>
      <c r="D40" s="39" t="s">
        <v>63</v>
      </c>
      <c r="E40" s="45">
        <v>5715081.1099999994</v>
      </c>
      <c r="F40" s="30" t="s">
        <v>95</v>
      </c>
      <c r="G40" s="30"/>
      <c r="H40" s="14"/>
      <c r="I40" s="12">
        <f t="shared" si="1"/>
        <v>5715000</v>
      </c>
      <c r="J40" s="13">
        <v>6000000</v>
      </c>
      <c r="K40" s="13">
        <f t="shared" si="4"/>
        <v>0</v>
      </c>
      <c r="L40" s="41">
        <v>0</v>
      </c>
      <c r="M40" s="41">
        <f t="shared" si="2"/>
        <v>0</v>
      </c>
    </row>
    <row r="41" spans="1:13" x14ac:dyDescent="0.2">
      <c r="A41" s="34" t="s">
        <v>87</v>
      </c>
      <c r="B41" s="36">
        <v>84.027000000000001</v>
      </c>
      <c r="C41" s="36">
        <v>28</v>
      </c>
      <c r="D41" s="36" t="s">
        <v>63</v>
      </c>
      <c r="E41" s="44">
        <v>15811900.75</v>
      </c>
      <c r="F41" s="29" t="s">
        <v>95</v>
      </c>
      <c r="G41" s="29"/>
      <c r="H41" s="11"/>
      <c r="I41" s="12">
        <f t="shared" si="1"/>
        <v>15812000</v>
      </c>
      <c r="J41" s="13">
        <f>8250000+3750000</f>
        <v>12000000</v>
      </c>
      <c r="K41" s="13">
        <f t="shared" si="4"/>
        <v>3812000</v>
      </c>
      <c r="L41" s="41">
        <v>0</v>
      </c>
      <c r="M41" s="41">
        <f t="shared" si="2"/>
        <v>3812000</v>
      </c>
    </row>
    <row r="42" spans="1:13" x14ac:dyDescent="0.2">
      <c r="A42" s="34" t="s">
        <v>82</v>
      </c>
      <c r="B42" s="36">
        <v>84.173000000000002</v>
      </c>
      <c r="C42" s="36">
        <v>206</v>
      </c>
      <c r="D42" s="36" t="s">
        <v>54</v>
      </c>
      <c r="E42" s="44">
        <v>2284449.7599999998</v>
      </c>
      <c r="F42" s="29"/>
      <c r="G42" s="29"/>
      <c r="H42" s="11"/>
      <c r="I42" s="12">
        <f t="shared" si="1"/>
        <v>2284000</v>
      </c>
      <c r="J42" s="37">
        <v>0</v>
      </c>
      <c r="K42" s="13">
        <f t="shared" si="4"/>
        <v>2284000</v>
      </c>
      <c r="L42" s="42">
        <v>0</v>
      </c>
      <c r="M42" s="41">
        <f t="shared" si="2"/>
        <v>2284000</v>
      </c>
    </row>
    <row r="43" spans="1:13" x14ac:dyDescent="0.2">
      <c r="A43" s="34" t="s">
        <v>83</v>
      </c>
      <c r="B43" s="36">
        <v>84.173000000000002</v>
      </c>
      <c r="C43" s="36">
        <v>205</v>
      </c>
      <c r="D43" s="36" t="s">
        <v>63</v>
      </c>
      <c r="E43" s="44">
        <v>7188156.1600000001</v>
      </c>
      <c r="F43" s="29"/>
      <c r="G43" s="29"/>
      <c r="H43" s="11"/>
      <c r="I43" s="12">
        <f t="shared" si="1"/>
        <v>7188000</v>
      </c>
      <c r="J43" s="37">
        <f>3750000+2165000</f>
        <v>5915000</v>
      </c>
      <c r="K43" s="13">
        <f t="shared" si="4"/>
        <v>1273000</v>
      </c>
      <c r="L43" s="42">
        <v>0</v>
      </c>
      <c r="M43" s="41">
        <f t="shared" si="2"/>
        <v>1273000</v>
      </c>
    </row>
    <row r="44" spans="1:13" x14ac:dyDescent="0.2">
      <c r="A44" s="53" t="s">
        <v>84</v>
      </c>
      <c r="B44" s="54">
        <v>84.173000000000002</v>
      </c>
      <c r="C44" s="54">
        <v>204</v>
      </c>
      <c r="D44" s="54" t="s">
        <v>63</v>
      </c>
      <c r="E44" s="55">
        <v>-480730.91</v>
      </c>
      <c r="F44" s="56"/>
      <c r="G44" s="56"/>
      <c r="H44" s="56"/>
      <c r="I44" s="57">
        <f t="shared" si="1"/>
        <v>-481000</v>
      </c>
      <c r="J44" s="59">
        <v>0</v>
      </c>
      <c r="K44" s="58">
        <f t="shared" si="4"/>
        <v>0</v>
      </c>
      <c r="L44" s="59">
        <v>0</v>
      </c>
      <c r="M44" s="58">
        <f t="shared" si="2"/>
        <v>0</v>
      </c>
    </row>
    <row r="45" spans="1:13" x14ac:dyDescent="0.2">
      <c r="A45" s="34" t="s">
        <v>46</v>
      </c>
      <c r="B45" s="36">
        <v>84.322999999999993</v>
      </c>
      <c r="C45" s="36">
        <v>455</v>
      </c>
      <c r="D45" s="36" t="s">
        <v>54</v>
      </c>
      <c r="E45" s="44">
        <v>32695.83</v>
      </c>
      <c r="F45" s="29" t="s">
        <v>95</v>
      </c>
      <c r="G45" s="29"/>
      <c r="H45" s="11"/>
      <c r="I45" s="12">
        <f t="shared" si="1"/>
        <v>33000</v>
      </c>
      <c r="J45" s="13">
        <v>0</v>
      </c>
      <c r="K45" s="13">
        <f t="shared" si="4"/>
        <v>33000</v>
      </c>
      <c r="L45" s="41">
        <v>0</v>
      </c>
      <c r="M45" s="41">
        <f t="shared" si="2"/>
        <v>33000</v>
      </c>
    </row>
    <row r="46" spans="1:13" x14ac:dyDescent="0.2">
      <c r="A46" s="34" t="s">
        <v>47</v>
      </c>
      <c r="B46" s="36">
        <v>84.322999999999993</v>
      </c>
      <c r="C46" s="36">
        <v>456</v>
      </c>
      <c r="D46" s="36" t="s">
        <v>63</v>
      </c>
      <c r="E46" s="44">
        <v>2461831.2200000002</v>
      </c>
      <c r="F46" s="29" t="s">
        <v>95</v>
      </c>
      <c r="G46" s="29"/>
      <c r="H46" s="11"/>
      <c r="I46" s="12">
        <f t="shared" si="1"/>
        <v>2462000</v>
      </c>
      <c r="J46" s="13">
        <v>2165000</v>
      </c>
      <c r="K46" s="13">
        <f t="shared" si="4"/>
        <v>297000</v>
      </c>
      <c r="L46" s="41">
        <v>0</v>
      </c>
      <c r="M46" s="41">
        <f t="shared" si="2"/>
        <v>297000</v>
      </c>
    </row>
    <row r="47" spans="1:13" x14ac:dyDescent="0.2">
      <c r="A47" s="34" t="s">
        <v>32</v>
      </c>
      <c r="B47" s="36">
        <v>84.001999999999995</v>
      </c>
      <c r="C47" s="36">
        <v>35</v>
      </c>
      <c r="D47" s="36" t="s">
        <v>54</v>
      </c>
      <c r="E47" s="44">
        <v>2139319.38</v>
      </c>
      <c r="F47" s="29"/>
      <c r="G47" s="49"/>
      <c r="H47" s="11"/>
      <c r="I47" s="12">
        <f t="shared" si="1"/>
        <v>2139000</v>
      </c>
      <c r="J47" s="37">
        <v>0</v>
      </c>
      <c r="K47" s="13">
        <f t="shared" si="4"/>
        <v>2139000</v>
      </c>
      <c r="L47" s="42">
        <v>0</v>
      </c>
      <c r="M47" s="41">
        <f t="shared" si="2"/>
        <v>2139000</v>
      </c>
    </row>
    <row r="48" spans="1:13" x14ac:dyDescent="0.2">
      <c r="A48" s="34" t="s">
        <v>32</v>
      </c>
      <c r="B48" s="36">
        <v>84.001999999999995</v>
      </c>
      <c r="C48" s="36">
        <v>40</v>
      </c>
      <c r="D48" s="36" t="s">
        <v>54</v>
      </c>
      <c r="E48" s="44">
        <v>304164.42</v>
      </c>
      <c r="F48" s="29"/>
      <c r="G48" s="49"/>
      <c r="H48" s="11"/>
      <c r="I48" s="12">
        <f t="shared" si="1"/>
        <v>304000</v>
      </c>
      <c r="J48" s="37">
        <v>0</v>
      </c>
      <c r="K48" s="13">
        <f t="shared" si="4"/>
        <v>304000</v>
      </c>
      <c r="L48" s="42">
        <v>0</v>
      </c>
      <c r="M48" s="41">
        <f t="shared" si="2"/>
        <v>304000</v>
      </c>
    </row>
    <row r="49" spans="1:13" x14ac:dyDescent="0.2">
      <c r="A49" s="34" t="s">
        <v>32</v>
      </c>
      <c r="B49" s="36">
        <v>84.001999999999995</v>
      </c>
      <c r="C49" s="36">
        <v>44</v>
      </c>
      <c r="D49" s="36" t="s">
        <v>54</v>
      </c>
      <c r="E49" s="44">
        <v>872141.62</v>
      </c>
      <c r="F49" s="29"/>
      <c r="G49" s="49"/>
      <c r="H49" s="11"/>
      <c r="I49" s="12">
        <f t="shared" si="1"/>
        <v>872000</v>
      </c>
      <c r="J49" s="37">
        <v>0</v>
      </c>
      <c r="K49" s="13">
        <f t="shared" si="4"/>
        <v>872000</v>
      </c>
      <c r="L49" s="42">
        <v>0</v>
      </c>
      <c r="M49" s="41">
        <f t="shared" si="2"/>
        <v>872000</v>
      </c>
    </row>
    <row r="50" spans="1:13" x14ac:dyDescent="0.2">
      <c r="A50" s="34" t="s">
        <v>88</v>
      </c>
      <c r="B50" s="36">
        <v>84.001999999999995</v>
      </c>
      <c r="C50" s="36">
        <v>37</v>
      </c>
      <c r="D50" s="39" t="s">
        <v>64</v>
      </c>
      <c r="E50" s="44">
        <v>5669556</v>
      </c>
      <c r="F50" s="29" t="s">
        <v>95</v>
      </c>
      <c r="G50" s="49"/>
      <c r="H50" s="11"/>
      <c r="I50" s="12">
        <f t="shared" si="1"/>
        <v>5670000</v>
      </c>
      <c r="J50" s="12">
        <v>5670000</v>
      </c>
      <c r="K50" s="13">
        <f t="shared" si="4"/>
        <v>0</v>
      </c>
      <c r="L50" s="42">
        <v>0</v>
      </c>
      <c r="M50" s="41">
        <f t="shared" si="2"/>
        <v>0</v>
      </c>
    </row>
    <row r="51" spans="1:13" x14ac:dyDescent="0.2">
      <c r="A51" s="34" t="s">
        <v>88</v>
      </c>
      <c r="B51" s="36">
        <v>84.001999999999995</v>
      </c>
      <c r="C51" s="36">
        <v>38</v>
      </c>
      <c r="D51" s="39" t="s">
        <v>64</v>
      </c>
      <c r="E51" s="44">
        <v>2051474.73</v>
      </c>
      <c r="F51" s="29" t="s">
        <v>95</v>
      </c>
      <c r="G51" s="49"/>
      <c r="H51" s="11"/>
      <c r="I51" s="12">
        <f t="shared" si="1"/>
        <v>2051000</v>
      </c>
      <c r="J51" s="12">
        <v>2051000</v>
      </c>
      <c r="K51" s="13">
        <f t="shared" si="4"/>
        <v>0</v>
      </c>
      <c r="L51" s="42">
        <v>0</v>
      </c>
      <c r="M51" s="41">
        <f t="shared" si="2"/>
        <v>0</v>
      </c>
    </row>
    <row r="52" spans="1:13" x14ac:dyDescent="0.2">
      <c r="A52" s="34" t="s">
        <v>88</v>
      </c>
      <c r="B52" s="36">
        <v>84.001999999999995</v>
      </c>
      <c r="C52" s="36">
        <v>39</v>
      </c>
      <c r="D52" s="39" t="s">
        <v>64</v>
      </c>
      <c r="E52" s="44">
        <v>768544.34</v>
      </c>
      <c r="F52" s="29" t="s">
        <v>95</v>
      </c>
      <c r="G52" s="49"/>
      <c r="H52" s="11"/>
      <c r="I52" s="12">
        <f t="shared" si="1"/>
        <v>769000</v>
      </c>
      <c r="J52" s="12">
        <v>769000</v>
      </c>
      <c r="K52" s="13">
        <f t="shared" si="4"/>
        <v>0</v>
      </c>
      <c r="L52" s="42">
        <v>0</v>
      </c>
      <c r="M52" s="41">
        <f t="shared" si="2"/>
        <v>0</v>
      </c>
    </row>
    <row r="53" spans="1:13" x14ac:dyDescent="0.2">
      <c r="A53" s="34" t="s">
        <v>88</v>
      </c>
      <c r="B53" s="36">
        <v>84.001999999999995</v>
      </c>
      <c r="C53" s="36">
        <v>41</v>
      </c>
      <c r="D53" s="39" t="s">
        <v>64</v>
      </c>
      <c r="E53" s="44">
        <v>2045079.6</v>
      </c>
      <c r="F53" s="29" t="s">
        <v>95</v>
      </c>
      <c r="G53" s="49"/>
      <c r="H53" s="11"/>
      <c r="I53" s="12">
        <f>ROUND(E53+G53-H53, -3)</f>
        <v>2045000</v>
      </c>
      <c r="J53" s="12">
        <v>2045000</v>
      </c>
      <c r="K53" s="13">
        <f t="shared" si="4"/>
        <v>0</v>
      </c>
      <c r="L53" s="42">
        <v>0</v>
      </c>
      <c r="M53" s="41">
        <f t="shared" si="2"/>
        <v>0</v>
      </c>
    </row>
    <row r="54" spans="1:13" x14ac:dyDescent="0.2">
      <c r="A54" s="34" t="s">
        <v>88</v>
      </c>
      <c r="B54" s="36">
        <v>84.001999999999995</v>
      </c>
      <c r="C54" s="36">
        <v>42</v>
      </c>
      <c r="D54" s="39" t="s">
        <v>64</v>
      </c>
      <c r="E54" s="45">
        <v>1434044.16</v>
      </c>
      <c r="F54" s="29" t="s">
        <v>95</v>
      </c>
      <c r="G54" s="49"/>
      <c r="H54" s="14"/>
      <c r="I54" s="12">
        <f t="shared" si="1"/>
        <v>1434000</v>
      </c>
      <c r="J54" s="12">
        <v>1434000</v>
      </c>
      <c r="K54" s="13">
        <f t="shared" si="4"/>
        <v>0</v>
      </c>
      <c r="L54" s="42">
        <v>0</v>
      </c>
      <c r="M54" s="41">
        <f t="shared" si="2"/>
        <v>0</v>
      </c>
    </row>
    <row r="55" spans="1:13" ht="13.15" customHeight="1" x14ac:dyDescent="0.2">
      <c r="A55" s="34" t="s">
        <v>30</v>
      </c>
      <c r="B55" s="36">
        <v>84.048000000000002</v>
      </c>
      <c r="C55" s="36">
        <v>352</v>
      </c>
      <c r="D55" s="36" t="s">
        <v>54</v>
      </c>
      <c r="E55" s="44">
        <v>3287556.34</v>
      </c>
      <c r="F55" s="29"/>
      <c r="G55" s="29"/>
      <c r="H55" s="11"/>
      <c r="I55" s="12">
        <f t="shared" si="1"/>
        <v>3288000</v>
      </c>
      <c r="J55" s="13">
        <v>0</v>
      </c>
      <c r="K55" s="13">
        <f t="shared" si="4"/>
        <v>3288000</v>
      </c>
      <c r="L55" s="41">
        <v>0</v>
      </c>
      <c r="M55" s="41">
        <f t="shared" si="2"/>
        <v>3288000</v>
      </c>
    </row>
    <row r="56" spans="1:13" ht="13.15" customHeight="1" x14ac:dyDescent="0.2">
      <c r="A56" s="34" t="s">
        <v>30</v>
      </c>
      <c r="B56" s="36">
        <v>84.048000000000002</v>
      </c>
      <c r="C56" s="36">
        <v>359</v>
      </c>
      <c r="D56" s="36" t="s">
        <v>54</v>
      </c>
      <c r="E56" s="46">
        <v>252962.16</v>
      </c>
      <c r="F56" s="29"/>
      <c r="G56" s="29"/>
      <c r="H56" s="11"/>
      <c r="I56" s="12">
        <f t="shared" si="1"/>
        <v>253000</v>
      </c>
      <c r="J56" s="13">
        <v>0</v>
      </c>
      <c r="K56" s="13">
        <f t="shared" si="4"/>
        <v>253000</v>
      </c>
      <c r="L56" s="41">
        <v>0</v>
      </c>
      <c r="M56" s="41">
        <f t="shared" si="2"/>
        <v>253000</v>
      </c>
    </row>
    <row r="57" spans="1:13" ht="13.15" customHeight="1" x14ac:dyDescent="0.2">
      <c r="A57" s="34" t="s">
        <v>31</v>
      </c>
      <c r="B57" s="36">
        <v>84.048000000000002</v>
      </c>
      <c r="C57" s="36">
        <v>353</v>
      </c>
      <c r="D57" s="36" t="s">
        <v>79</v>
      </c>
      <c r="E57" s="44">
        <v>2909666.13</v>
      </c>
      <c r="F57" s="29" t="s">
        <v>95</v>
      </c>
      <c r="G57" s="29"/>
      <c r="H57" s="11"/>
      <c r="I57" s="12">
        <f t="shared" si="1"/>
        <v>2910000</v>
      </c>
      <c r="J57" s="13">
        <v>0</v>
      </c>
      <c r="K57" s="13">
        <f t="shared" si="4"/>
        <v>2910000</v>
      </c>
      <c r="L57" s="41">
        <v>0</v>
      </c>
      <c r="M57" s="41">
        <f t="shared" si="2"/>
        <v>2910000</v>
      </c>
    </row>
    <row r="58" spans="1:13" ht="13.15" customHeight="1" x14ac:dyDescent="0.2">
      <c r="A58" s="34" t="s">
        <v>31</v>
      </c>
      <c r="B58" s="36">
        <v>84.048000000000002</v>
      </c>
      <c r="C58" s="36">
        <v>354</v>
      </c>
      <c r="D58" s="36" t="s">
        <v>79</v>
      </c>
      <c r="E58" s="44">
        <v>1596363.43</v>
      </c>
      <c r="F58" s="29" t="s">
        <v>95</v>
      </c>
      <c r="G58" s="29"/>
      <c r="H58" s="11"/>
      <c r="I58" s="12">
        <f t="shared" si="1"/>
        <v>1596000</v>
      </c>
      <c r="J58" s="13">
        <v>0</v>
      </c>
      <c r="K58" s="13">
        <f t="shared" si="4"/>
        <v>1596000</v>
      </c>
      <c r="L58" s="41">
        <v>0</v>
      </c>
      <c r="M58" s="41">
        <f t="shared" si="2"/>
        <v>1596000</v>
      </c>
    </row>
    <row r="59" spans="1:13" ht="13.15" customHeight="1" x14ac:dyDescent="0.2">
      <c r="A59" s="34" t="s">
        <v>31</v>
      </c>
      <c r="B59" s="36">
        <v>84.048000000000002</v>
      </c>
      <c r="C59" s="36">
        <v>355</v>
      </c>
      <c r="D59" s="36" t="s">
        <v>79</v>
      </c>
      <c r="E59" s="44">
        <v>254414.74</v>
      </c>
      <c r="F59" s="29" t="s">
        <v>95</v>
      </c>
      <c r="G59" s="29"/>
      <c r="H59" s="11"/>
      <c r="I59" s="12">
        <f t="shared" si="1"/>
        <v>254000</v>
      </c>
      <c r="J59" s="13">
        <v>0</v>
      </c>
      <c r="K59" s="13">
        <f t="shared" si="4"/>
        <v>254000</v>
      </c>
      <c r="L59" s="41">
        <v>0</v>
      </c>
      <c r="M59" s="41">
        <f t="shared" si="2"/>
        <v>254000</v>
      </c>
    </row>
    <row r="60" spans="1:13" ht="13.15" customHeight="1" x14ac:dyDescent="0.2">
      <c r="A60" s="34" t="s">
        <v>31</v>
      </c>
      <c r="B60" s="36">
        <v>84.048000000000002</v>
      </c>
      <c r="C60" s="36">
        <v>360</v>
      </c>
      <c r="D60" s="36" t="s">
        <v>79</v>
      </c>
      <c r="E60" s="44">
        <v>4275678.22</v>
      </c>
      <c r="F60" s="29" t="s">
        <v>95</v>
      </c>
      <c r="G60" s="29"/>
      <c r="H60" s="11"/>
      <c r="I60" s="12">
        <f t="shared" si="1"/>
        <v>4276000</v>
      </c>
      <c r="J60" s="13">
        <v>0</v>
      </c>
      <c r="K60" s="13">
        <f t="shared" si="4"/>
        <v>4276000</v>
      </c>
      <c r="L60" s="41">
        <v>0</v>
      </c>
      <c r="M60" s="41">
        <f t="shared" si="2"/>
        <v>4276000</v>
      </c>
    </row>
    <row r="61" spans="1:13" ht="13.15" customHeight="1" x14ac:dyDescent="0.2">
      <c r="A61" s="34" t="s">
        <v>31</v>
      </c>
      <c r="B61" s="36">
        <v>84.048000000000002</v>
      </c>
      <c r="C61" s="36">
        <v>361</v>
      </c>
      <c r="D61" s="36" t="s">
        <v>79</v>
      </c>
      <c r="E61" s="44">
        <v>96230.95</v>
      </c>
      <c r="F61" s="29" t="s">
        <v>95</v>
      </c>
      <c r="G61" s="29"/>
      <c r="H61" s="11"/>
      <c r="I61" s="12">
        <f t="shared" si="1"/>
        <v>96000</v>
      </c>
      <c r="J61" s="13">
        <v>0</v>
      </c>
      <c r="K61" s="13">
        <f t="shared" si="4"/>
        <v>96000</v>
      </c>
      <c r="L61" s="41">
        <v>0</v>
      </c>
      <c r="M61" s="41">
        <v>0</v>
      </c>
    </row>
    <row r="62" spans="1:13" ht="13.15" customHeight="1" x14ac:dyDescent="0.2">
      <c r="A62" s="34" t="s">
        <v>31</v>
      </c>
      <c r="B62" s="36">
        <v>84.048000000000002</v>
      </c>
      <c r="C62" s="36">
        <v>362</v>
      </c>
      <c r="D62" s="36" t="s">
        <v>79</v>
      </c>
      <c r="E62" s="44">
        <v>38067.760000000002</v>
      </c>
      <c r="F62" s="29" t="s">
        <v>95</v>
      </c>
      <c r="G62" s="29"/>
      <c r="H62" s="11"/>
      <c r="I62" s="12">
        <f t="shared" si="1"/>
        <v>38000</v>
      </c>
      <c r="J62" s="13">
        <v>0</v>
      </c>
      <c r="K62" s="13">
        <f t="shared" si="4"/>
        <v>38000</v>
      </c>
      <c r="L62" s="41">
        <v>0</v>
      </c>
      <c r="M62" s="41">
        <f t="shared" si="2"/>
        <v>38000</v>
      </c>
    </row>
    <row r="63" spans="1:13" ht="13.15" customHeight="1" x14ac:dyDescent="0.2">
      <c r="A63" s="34" t="s">
        <v>31</v>
      </c>
      <c r="B63" s="36">
        <v>84.048000000000002</v>
      </c>
      <c r="C63" s="36">
        <v>357</v>
      </c>
      <c r="D63" s="36" t="s">
        <v>79</v>
      </c>
      <c r="E63" s="44">
        <v>3142373.85</v>
      </c>
      <c r="F63" s="29" t="s">
        <v>95</v>
      </c>
      <c r="G63" s="29"/>
      <c r="H63" s="11"/>
      <c r="I63" s="12">
        <f t="shared" si="1"/>
        <v>3142000</v>
      </c>
      <c r="J63" s="13">
        <v>0</v>
      </c>
      <c r="K63" s="13">
        <f t="shared" si="4"/>
        <v>3142000</v>
      </c>
      <c r="L63" s="41">
        <v>0</v>
      </c>
      <c r="M63" s="41">
        <f t="shared" si="2"/>
        <v>3142000</v>
      </c>
    </row>
    <row r="64" spans="1:13" ht="13.15" customHeight="1" x14ac:dyDescent="0.2">
      <c r="A64" s="34" t="s">
        <v>31</v>
      </c>
      <c r="B64" s="36">
        <v>84.048000000000002</v>
      </c>
      <c r="C64" s="36">
        <v>358</v>
      </c>
      <c r="D64" s="36" t="s">
        <v>79</v>
      </c>
      <c r="E64" s="44">
        <v>24863439.32</v>
      </c>
      <c r="F64" s="29" t="s">
        <v>95</v>
      </c>
      <c r="G64" s="29"/>
      <c r="H64" s="11"/>
      <c r="I64" s="12">
        <f t="shared" si="1"/>
        <v>24863000</v>
      </c>
      <c r="J64" s="13">
        <v>0</v>
      </c>
      <c r="K64" s="13">
        <f t="shared" si="4"/>
        <v>24863000</v>
      </c>
      <c r="L64" s="41">
        <v>0</v>
      </c>
      <c r="M64" s="41">
        <f t="shared" si="2"/>
        <v>24863000</v>
      </c>
    </row>
    <row r="65" spans="1:13" ht="13.15" customHeight="1" x14ac:dyDescent="0.2">
      <c r="A65" s="34" t="s">
        <v>31</v>
      </c>
      <c r="B65" s="36">
        <v>84.048000000000002</v>
      </c>
      <c r="C65" s="36">
        <v>363</v>
      </c>
      <c r="D65" s="36" t="s">
        <v>79</v>
      </c>
      <c r="E65" s="44">
        <v>6727170.9400000004</v>
      </c>
      <c r="F65" s="29" t="s">
        <v>95</v>
      </c>
      <c r="G65" s="29"/>
      <c r="H65" s="11"/>
      <c r="I65" s="12">
        <f t="shared" si="1"/>
        <v>6727000</v>
      </c>
      <c r="J65" s="13">
        <v>0</v>
      </c>
      <c r="K65" s="13">
        <f t="shared" si="4"/>
        <v>6727000</v>
      </c>
      <c r="L65" s="41">
        <v>0</v>
      </c>
      <c r="M65" s="41">
        <f t="shared" si="2"/>
        <v>6727000</v>
      </c>
    </row>
    <row r="66" spans="1:13" ht="13.15" customHeight="1" x14ac:dyDescent="0.2">
      <c r="A66" s="34" t="s">
        <v>31</v>
      </c>
      <c r="B66" s="36">
        <v>84.048000000000002</v>
      </c>
      <c r="C66" s="36">
        <v>367</v>
      </c>
      <c r="D66" s="36" t="s">
        <v>65</v>
      </c>
      <c r="E66" s="44">
        <v>0</v>
      </c>
      <c r="F66" s="29" t="s">
        <v>95</v>
      </c>
      <c r="G66" s="29"/>
      <c r="H66" s="11"/>
      <c r="I66" s="12">
        <f t="shared" si="1"/>
        <v>0</v>
      </c>
      <c r="J66" s="13">
        <v>0</v>
      </c>
      <c r="K66" s="13">
        <f>IF((I66-J66&gt;0), I66-J66, 0)</f>
        <v>0</v>
      </c>
      <c r="L66" s="41">
        <v>0</v>
      </c>
      <c r="M66" s="41">
        <f t="shared" si="2"/>
        <v>0</v>
      </c>
    </row>
    <row r="67" spans="1:13" x14ac:dyDescent="0.2">
      <c r="A67" s="34" t="s">
        <v>31</v>
      </c>
      <c r="B67" s="36">
        <v>84.048000000000002</v>
      </c>
      <c r="C67" s="36">
        <v>371</v>
      </c>
      <c r="D67" s="36" t="s">
        <v>65</v>
      </c>
      <c r="E67" s="44">
        <v>2966</v>
      </c>
      <c r="F67" s="29" t="s">
        <v>95</v>
      </c>
      <c r="G67" s="29"/>
      <c r="H67" s="11"/>
      <c r="I67" s="12">
        <f t="shared" si="1"/>
        <v>3000</v>
      </c>
      <c r="J67" s="13">
        <v>0</v>
      </c>
      <c r="K67" s="13">
        <f t="shared" si="4"/>
        <v>3000</v>
      </c>
      <c r="L67" s="41">
        <v>0</v>
      </c>
      <c r="M67" s="41">
        <f t="shared" si="2"/>
        <v>3000</v>
      </c>
    </row>
    <row r="68" spans="1:13" x14ac:dyDescent="0.2">
      <c r="A68" s="34" t="s">
        <v>71</v>
      </c>
      <c r="B68" s="36">
        <v>84.424000000000007</v>
      </c>
      <c r="C68" s="36">
        <v>501</v>
      </c>
      <c r="D68" s="36" t="s">
        <v>54</v>
      </c>
      <c r="E68" s="44">
        <v>311703.8</v>
      </c>
      <c r="F68" s="29"/>
      <c r="G68" s="29"/>
      <c r="H68" s="11"/>
      <c r="I68" s="12">
        <f t="shared" si="1"/>
        <v>312000</v>
      </c>
      <c r="J68" s="13">
        <v>0</v>
      </c>
      <c r="K68" s="13">
        <f>IF((I68-J68&gt;0), I68-J68, 0)</f>
        <v>312000</v>
      </c>
      <c r="L68" s="41">
        <v>0</v>
      </c>
      <c r="M68" s="41">
        <f>K68-L68</f>
        <v>312000</v>
      </c>
    </row>
    <row r="69" spans="1:13" x14ac:dyDescent="0.2">
      <c r="A69" s="34" t="s">
        <v>71</v>
      </c>
      <c r="B69" s="36">
        <v>84.424000000000007</v>
      </c>
      <c r="C69" s="36">
        <v>504</v>
      </c>
      <c r="D69" s="36" t="s">
        <v>54</v>
      </c>
      <c r="E69" s="44">
        <v>141066.20000000001</v>
      </c>
      <c r="F69" s="29"/>
      <c r="G69" s="29"/>
      <c r="H69" s="11"/>
      <c r="I69" s="12">
        <f t="shared" si="1"/>
        <v>141000</v>
      </c>
      <c r="J69" s="37">
        <v>0</v>
      </c>
      <c r="K69" s="13">
        <f>IF((I69-J69&gt;0), I69-J69, 0)</f>
        <v>141000</v>
      </c>
      <c r="L69" s="41">
        <v>0</v>
      </c>
      <c r="M69" s="41">
        <f>K69-L69</f>
        <v>141000</v>
      </c>
    </row>
    <row r="70" spans="1:13" x14ac:dyDescent="0.2">
      <c r="A70" s="34" t="s">
        <v>72</v>
      </c>
      <c r="B70" s="36">
        <v>84.424000000000007</v>
      </c>
      <c r="C70" s="36">
        <v>502</v>
      </c>
      <c r="D70" s="36" t="s">
        <v>55</v>
      </c>
      <c r="E70" s="44">
        <v>8427391.6999999993</v>
      </c>
      <c r="F70" s="29" t="s">
        <v>90</v>
      </c>
      <c r="G70" s="29"/>
      <c r="H70" s="11"/>
      <c r="I70" s="12">
        <f t="shared" ref="I70:I71" si="5">ROUND(E70+G70-H70, -3)</f>
        <v>8427000</v>
      </c>
      <c r="J70" s="37">
        <v>5000000</v>
      </c>
      <c r="K70" s="13">
        <f>IF((I70-J70&gt;0), I70-J70, 0)</f>
        <v>3427000</v>
      </c>
      <c r="L70" s="41">
        <v>0</v>
      </c>
      <c r="M70" s="41">
        <f>K70-L70</f>
        <v>3427000</v>
      </c>
    </row>
    <row r="71" spans="1:13" x14ac:dyDescent="0.2">
      <c r="A71" s="34" t="s">
        <v>72</v>
      </c>
      <c r="B71" s="36">
        <v>84.424000000000007</v>
      </c>
      <c r="C71" s="36">
        <v>503</v>
      </c>
      <c r="D71" s="36" t="s">
        <v>55</v>
      </c>
      <c r="E71" s="44">
        <v>196170.82</v>
      </c>
      <c r="F71" s="29" t="s">
        <v>95</v>
      </c>
      <c r="G71" s="29"/>
      <c r="H71" s="11"/>
      <c r="I71" s="12">
        <f t="shared" si="5"/>
        <v>196000</v>
      </c>
      <c r="J71" s="37">
        <v>0</v>
      </c>
      <c r="K71" s="13">
        <f>IF((I71-J71&gt;0), I71-J71, 0)</f>
        <v>196000</v>
      </c>
      <c r="L71" s="41">
        <v>0</v>
      </c>
      <c r="M71" s="41">
        <f>K71-L71</f>
        <v>196000</v>
      </c>
    </row>
    <row r="72" spans="1:13" ht="26.25" customHeight="1" x14ac:dyDescent="0.25">
      <c r="A72" s="16"/>
      <c r="C72" s="17"/>
      <c r="E72" s="47"/>
      <c r="F72" s="32"/>
      <c r="G72" s="32"/>
      <c r="H72" s="32"/>
      <c r="I72" s="19"/>
      <c r="J72" s="19"/>
      <c r="K72" s="19"/>
      <c r="L72" s="19"/>
      <c r="M72" s="19"/>
    </row>
    <row r="73" spans="1:13" ht="24.75" customHeight="1" x14ac:dyDescent="0.25">
      <c r="A73" s="20" t="s">
        <v>51</v>
      </c>
      <c r="B73" s="21" t="s">
        <v>67</v>
      </c>
      <c r="C73" s="21"/>
      <c r="E73" s="47">
        <f>SUM(E6:E72)</f>
        <v>397407512.28000021</v>
      </c>
      <c r="F73" s="32"/>
      <c r="H73" s="25"/>
    </row>
    <row r="74" spans="1:13" ht="24.75" customHeight="1" x14ac:dyDescent="0.2">
      <c r="A74" s="23" t="s">
        <v>10</v>
      </c>
      <c r="B74" s="17" t="s">
        <v>11</v>
      </c>
      <c r="C74" s="24"/>
      <c r="E74" s="47"/>
      <c r="F74" s="32"/>
      <c r="H74" s="32"/>
      <c r="I74" s="25"/>
    </row>
    <row r="75" spans="1:13" ht="24.75" customHeight="1" x14ac:dyDescent="0.2">
      <c r="A75" s="23" t="s">
        <v>15</v>
      </c>
      <c r="B75" s="26"/>
      <c r="C75" s="26"/>
      <c r="E75" s="47"/>
      <c r="F75" s="32"/>
      <c r="H75" s="32"/>
    </row>
    <row r="76" spans="1:13" ht="24.75" customHeight="1" x14ac:dyDescent="0.2">
      <c r="A76" s="23" t="s">
        <v>42</v>
      </c>
      <c r="B76" s="26"/>
      <c r="C76" s="26"/>
      <c r="E76" s="47"/>
      <c r="F76" s="32"/>
      <c r="H76" s="32"/>
    </row>
    <row r="77" spans="1:13" ht="24.75" customHeight="1" x14ac:dyDescent="0.2">
      <c r="A77" s="23" t="s">
        <v>16</v>
      </c>
      <c r="B77" s="26"/>
      <c r="C77" s="26"/>
      <c r="E77" s="47"/>
      <c r="F77" s="32"/>
      <c r="H77" s="32"/>
    </row>
    <row r="78" spans="1:13" ht="24.75" customHeight="1" x14ac:dyDescent="0.2">
      <c r="A78" s="23" t="s">
        <v>6</v>
      </c>
      <c r="B78" s="26"/>
      <c r="C78" s="26"/>
      <c r="E78" s="47"/>
      <c r="F78" s="32"/>
      <c r="H78" s="32"/>
    </row>
    <row r="79" spans="1:13" ht="24.75" customHeight="1" x14ac:dyDescent="0.2">
      <c r="A79" s="23" t="s">
        <v>9</v>
      </c>
      <c r="B79" s="26"/>
      <c r="C79" s="26"/>
      <c r="E79" s="47"/>
      <c r="F79" s="32"/>
      <c r="H79" s="32"/>
    </row>
    <row r="80" spans="1:13" ht="24.75" customHeight="1" x14ac:dyDescent="0.2">
      <c r="A80" s="23" t="s">
        <v>19</v>
      </c>
      <c r="B80" s="26"/>
      <c r="C80" s="26"/>
      <c r="E80" s="47"/>
      <c r="F80" s="32"/>
      <c r="H80" s="32"/>
    </row>
    <row r="81" spans="1:8" ht="24.75" customHeight="1" x14ac:dyDescent="0.2">
      <c r="A81" s="23" t="s">
        <v>17</v>
      </c>
      <c r="B81" s="26"/>
      <c r="C81" s="26"/>
      <c r="E81" s="47"/>
      <c r="F81" s="32"/>
      <c r="H81" s="32"/>
    </row>
    <row r="82" spans="1:8" ht="24.75" customHeight="1" x14ac:dyDescent="0.2">
      <c r="A82" s="23" t="s">
        <v>5</v>
      </c>
      <c r="B82" s="26"/>
      <c r="C82" s="26"/>
      <c r="E82" s="47"/>
      <c r="F82" s="32"/>
      <c r="H82" s="32"/>
    </row>
    <row r="83" spans="1:8" ht="24.75" customHeight="1" x14ac:dyDescent="0.2">
      <c r="A83" s="23" t="s">
        <v>7</v>
      </c>
      <c r="B83" s="26"/>
      <c r="C83" s="26"/>
      <c r="E83" s="47"/>
      <c r="F83" s="32"/>
      <c r="H83" s="32"/>
    </row>
    <row r="84" spans="1:8" ht="24.75" customHeight="1" x14ac:dyDescent="0.2">
      <c r="A84" s="23" t="s">
        <v>8</v>
      </c>
      <c r="B84" s="26"/>
      <c r="C84" s="26"/>
      <c r="E84" s="47"/>
      <c r="F84" s="32"/>
      <c r="H84" s="32"/>
    </row>
    <row r="85" spans="1:8" ht="24.75" customHeight="1" x14ac:dyDescent="0.2">
      <c r="A85" s="23" t="s">
        <v>41</v>
      </c>
      <c r="B85" s="26"/>
      <c r="C85" s="26"/>
      <c r="E85" s="47"/>
      <c r="F85" s="32"/>
      <c r="H85" s="32"/>
    </row>
    <row r="86" spans="1:8" ht="24" customHeight="1" x14ac:dyDescent="0.2">
      <c r="A86" s="23" t="s">
        <v>18</v>
      </c>
      <c r="B86" s="26"/>
      <c r="C86" s="26"/>
      <c r="E86" s="47"/>
      <c r="F86" s="32"/>
      <c r="H86" s="32"/>
    </row>
    <row r="87" spans="1:8" ht="24" customHeight="1" x14ac:dyDescent="0.2">
      <c r="A87" s="23" t="s">
        <v>35</v>
      </c>
      <c r="B87" s="26"/>
      <c r="C87" s="26"/>
    </row>
    <row r="88" spans="1:8" ht="24" customHeight="1" x14ac:dyDescent="0.2">
      <c r="A88" s="23" t="s">
        <v>4</v>
      </c>
      <c r="B88" s="27"/>
      <c r="C88" s="27"/>
    </row>
    <row r="89" spans="1:8" ht="24" customHeight="1" x14ac:dyDescent="0.2">
      <c r="A89" s="23" t="s">
        <v>48</v>
      </c>
      <c r="B89" s="26"/>
      <c r="C89" s="26"/>
    </row>
    <row r="90" spans="1:8" ht="24" customHeight="1" x14ac:dyDescent="0.2">
      <c r="A90" s="23" t="s">
        <v>49</v>
      </c>
      <c r="C90" s="17"/>
    </row>
    <row r="91" spans="1:8" ht="24" customHeight="1" x14ac:dyDescent="0.2">
      <c r="A91" s="23" t="s">
        <v>50</v>
      </c>
      <c r="C91" s="17"/>
    </row>
    <row r="92" spans="1:8" ht="9.9499999999999993" customHeight="1" x14ac:dyDescent="0.2">
      <c r="C92" s="17"/>
      <c r="D92" s="28"/>
      <c r="G92" s="28"/>
    </row>
    <row r="93" spans="1:8" ht="9.9499999999999993" customHeight="1" x14ac:dyDescent="0.2">
      <c r="C93" s="17"/>
    </row>
    <row r="94" spans="1:8" ht="9.9499999999999993" customHeight="1" x14ac:dyDescent="0.2">
      <c r="B94" s="17" t="s">
        <v>14</v>
      </c>
      <c r="C94" s="17"/>
      <c r="D94" s="28"/>
      <c r="G94" s="28"/>
    </row>
    <row r="95" spans="1:8" ht="9.9499999999999993" customHeight="1" x14ac:dyDescent="0.2">
      <c r="C95" s="17"/>
    </row>
    <row r="96" spans="1:8" ht="9.9499999999999993" customHeight="1" x14ac:dyDescent="0.2">
      <c r="C96" s="17"/>
    </row>
    <row r="97" spans="1:18" ht="9.9499999999999993" customHeight="1" x14ac:dyDescent="0.25">
      <c r="A97" s="16"/>
      <c r="C97" s="17"/>
    </row>
    <row r="98" spans="1:18" s="17" customFormat="1" ht="9.9499999999999993" customHeight="1" x14ac:dyDescent="0.25">
      <c r="A98" s="16"/>
      <c r="E98" s="48"/>
      <c r="F98" s="33"/>
      <c r="H98" s="33"/>
      <c r="I98" s="22"/>
      <c r="J98" s="22"/>
      <c r="K98" s="22"/>
      <c r="L98" s="22"/>
      <c r="M98" s="22"/>
      <c r="N98" s="1"/>
      <c r="O98" s="1"/>
      <c r="P98" s="1"/>
      <c r="Q98" s="1"/>
      <c r="R98" s="1"/>
    </row>
    <row r="99" spans="1:18" s="17" customFormat="1" ht="9.9499999999999993" customHeight="1" x14ac:dyDescent="0.2">
      <c r="A99" s="1"/>
      <c r="C99" s="18"/>
      <c r="E99" s="48"/>
      <c r="F99" s="33"/>
      <c r="H99" s="33"/>
      <c r="I99" s="22"/>
      <c r="J99" s="22"/>
      <c r="K99" s="22"/>
      <c r="L99" s="22"/>
      <c r="M99" s="22"/>
      <c r="N99" s="1"/>
      <c r="O99" s="1"/>
      <c r="P99" s="1"/>
      <c r="Q99" s="1"/>
      <c r="R99" s="1"/>
    </row>
    <row r="100" spans="1:18" s="17" customFormat="1" ht="9.9499999999999993" customHeight="1" x14ac:dyDescent="0.2">
      <c r="A100" s="1"/>
      <c r="C100" s="18"/>
      <c r="E100" s="48"/>
      <c r="F100" s="33"/>
      <c r="H100" s="33"/>
      <c r="I100" s="22"/>
      <c r="J100" s="22"/>
      <c r="K100" s="22"/>
      <c r="L100" s="22"/>
      <c r="M100" s="22"/>
      <c r="N100" s="1"/>
      <c r="O100" s="1"/>
      <c r="P100" s="1"/>
      <c r="Q100" s="1"/>
      <c r="R100" s="1"/>
    </row>
    <row r="101" spans="1:18" s="17" customFormat="1" ht="9.9499999999999993" customHeight="1" x14ac:dyDescent="0.2">
      <c r="A101" s="1"/>
      <c r="C101" s="18"/>
      <c r="E101" s="48"/>
      <c r="F101" s="33"/>
      <c r="H101" s="33"/>
      <c r="I101" s="22"/>
      <c r="J101" s="22"/>
      <c r="K101" s="22"/>
      <c r="L101" s="22"/>
      <c r="M101" s="22"/>
      <c r="N101" s="1"/>
      <c r="O101" s="1"/>
      <c r="P101" s="1"/>
      <c r="Q101" s="1"/>
      <c r="R101" s="1"/>
    </row>
    <row r="102" spans="1:18" s="17" customFormat="1" ht="9.9499999999999993" customHeight="1" x14ac:dyDescent="0.2">
      <c r="A102" s="1"/>
      <c r="C102" s="18"/>
      <c r="E102" s="48"/>
      <c r="F102" s="33"/>
      <c r="H102" s="33"/>
      <c r="I102" s="22"/>
      <c r="J102" s="22"/>
      <c r="K102" s="22"/>
      <c r="L102" s="22"/>
      <c r="M102" s="22"/>
      <c r="N102" s="1"/>
      <c r="O102" s="1"/>
      <c r="P102" s="1"/>
      <c r="Q102" s="1"/>
      <c r="R102" s="1"/>
    </row>
    <row r="103" spans="1:18" s="17" customFormat="1" ht="9.9499999999999993" customHeight="1" x14ac:dyDescent="0.2">
      <c r="A103" s="1"/>
      <c r="C103" s="18"/>
      <c r="E103" s="48"/>
      <c r="F103" s="33"/>
      <c r="H103" s="33"/>
      <c r="I103" s="22"/>
      <c r="J103" s="22"/>
      <c r="K103" s="22"/>
      <c r="L103" s="22"/>
      <c r="M103" s="22"/>
      <c r="N103" s="1"/>
      <c r="O103" s="1"/>
      <c r="P103" s="1"/>
      <c r="Q103" s="1"/>
      <c r="R103" s="1"/>
    </row>
    <row r="104" spans="1:18" s="17" customFormat="1" ht="9.9499999999999993" customHeight="1" x14ac:dyDescent="0.2">
      <c r="A104" s="1"/>
      <c r="C104" s="18"/>
      <c r="E104" s="48"/>
      <c r="F104" s="33"/>
      <c r="H104" s="33"/>
      <c r="I104" s="22"/>
      <c r="J104" s="22"/>
      <c r="K104" s="22"/>
      <c r="L104" s="22"/>
      <c r="M104" s="22"/>
      <c r="N104" s="1"/>
      <c r="O104" s="1"/>
      <c r="P104" s="1"/>
      <c r="Q104" s="1"/>
      <c r="R10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Federal Carryover Report </vt:lpstr>
      <vt:lpstr>Federal Carryover (internal)</vt:lpstr>
      <vt:lpstr>'Federal Carryover Report '!Print_Area</vt:lpstr>
      <vt:lpstr>'Federal Carryover Report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Federal Carryover Funds Report - Reports (CA Dept of Education)</dc:title>
  <dc:subject>Federal Fund Carryover Balances as of June 30 2025.</dc:subject>
  <dc:creator/>
  <cp:lastModifiedBy/>
  <dcterms:created xsi:type="dcterms:W3CDTF">2025-10-09T21:42:38Z</dcterms:created>
  <dcterms:modified xsi:type="dcterms:W3CDTF">2025-10-29T20:14:41Z</dcterms:modified>
</cp:coreProperties>
</file>