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 windowWidth="25230" windowHeight="5930" activeTab="0"/>
  </bookViews>
  <sheets>
    <sheet name="District" sheetId="1" r:id="rId1"/>
    <sheet name="COE" sheetId="2" r:id="rId2"/>
    <sheet name="Charter" sheetId="3" r:id="rId3"/>
  </sheets>
  <definedNames>
    <definedName name="_xlnm.Print_Area" localSheetId="2">'Charter'!$A$1:$C$37</definedName>
    <definedName name="_xlnm.Print_Area" localSheetId="1">'COE'!$A$1:$C$36</definedName>
    <definedName name="_xlnm.Print_Area" localSheetId="0">'District'!$A$1:$C$49</definedName>
    <definedName name="_xlnm.Print_Titles" localSheetId="2">'Charter'!$1:$1</definedName>
    <definedName name="_xlnm.Print_Titles" localSheetId="1">'COE'!$1:$1</definedName>
    <definedName name="_xlnm.Print_Titles" localSheetId="0">'District'!$1:$2</definedName>
    <definedName name="Z_3F2AC69E_C552_4207_B217_2CCC5BE3EF5C_.wvu.Cols" localSheetId="2" hidden="1">'Charter'!$E:$IV</definedName>
    <definedName name="Z_3F2AC69E_C552_4207_B217_2CCC5BE3EF5C_.wvu.Cols" localSheetId="1" hidden="1">'COE'!$E:$IU</definedName>
    <definedName name="Z_3F2AC69E_C552_4207_B217_2CCC5BE3EF5C_.wvu.Cols" localSheetId="0" hidden="1">'District'!$E:$IU</definedName>
    <definedName name="Z_3F2AC69E_C552_4207_B217_2CCC5BE3EF5C_.wvu.PrintArea" localSheetId="2" hidden="1">'Charter'!$A$1:$C$37</definedName>
    <definedName name="Z_3F2AC69E_C552_4207_B217_2CCC5BE3EF5C_.wvu.PrintArea" localSheetId="1" hidden="1">'COE'!$A$1:$C$36</definedName>
    <definedName name="Z_3F2AC69E_C552_4207_B217_2CCC5BE3EF5C_.wvu.PrintArea" localSheetId="0" hidden="1">'District'!$A$1:$C$49</definedName>
    <definedName name="Z_3F2AC69E_C552_4207_B217_2CCC5BE3EF5C_.wvu.PrintTitles" localSheetId="2" hidden="1">'Charter'!$1:$1</definedName>
    <definedName name="Z_3F2AC69E_C552_4207_B217_2CCC5BE3EF5C_.wvu.PrintTitles" localSheetId="1" hidden="1">'COE'!$1:$1</definedName>
    <definedName name="Z_3F2AC69E_C552_4207_B217_2CCC5BE3EF5C_.wvu.PrintTitles" localSheetId="0" hidden="1">'District'!$1:$2</definedName>
    <definedName name="Z_3F2AC69E_C552_4207_B217_2CCC5BE3EF5C_.wvu.Rows" localSheetId="2" hidden="1">'Charter'!$39:$65536,'Charter'!$38:$38</definedName>
    <definedName name="Z_3F2AC69E_C552_4207_B217_2CCC5BE3EF5C_.wvu.Rows" localSheetId="1" hidden="1">'COE'!$37:$65536</definedName>
    <definedName name="Z_3F2AC69E_C552_4207_B217_2CCC5BE3EF5C_.wvu.Rows" localSheetId="0" hidden="1">'District'!$50:$65536</definedName>
    <definedName name="Z_51DA9BCE_3688_4F4A_B5B7_987CEAD69037_.wvu.Cols" localSheetId="2" hidden="1">'Charter'!$E:$IV</definedName>
    <definedName name="Z_51DA9BCE_3688_4F4A_B5B7_987CEAD69037_.wvu.Cols" localSheetId="1" hidden="1">'COE'!$E:$IU</definedName>
    <definedName name="Z_51DA9BCE_3688_4F4A_B5B7_987CEAD69037_.wvu.Cols" localSheetId="0" hidden="1">'District'!$E:$IU</definedName>
    <definedName name="Z_51DA9BCE_3688_4F4A_B5B7_987CEAD69037_.wvu.PrintArea" localSheetId="2" hidden="1">'Charter'!$A$1:$C$37</definedName>
    <definedName name="Z_51DA9BCE_3688_4F4A_B5B7_987CEAD69037_.wvu.PrintArea" localSheetId="1" hidden="1">'COE'!$A$1:$C$36</definedName>
    <definedName name="Z_51DA9BCE_3688_4F4A_B5B7_987CEAD69037_.wvu.PrintArea" localSheetId="0" hidden="1">'District'!$A$1:$C$49</definedName>
    <definedName name="Z_51DA9BCE_3688_4F4A_B5B7_987CEAD69037_.wvu.PrintTitles" localSheetId="2" hidden="1">'Charter'!$1:$1</definedName>
    <definedName name="Z_51DA9BCE_3688_4F4A_B5B7_987CEAD69037_.wvu.PrintTitles" localSheetId="1" hidden="1">'COE'!$1:$1</definedName>
    <definedName name="Z_51DA9BCE_3688_4F4A_B5B7_987CEAD69037_.wvu.PrintTitles" localSheetId="0" hidden="1">'District'!$1:$2</definedName>
    <definedName name="Z_51DA9BCE_3688_4F4A_B5B7_987CEAD69037_.wvu.Rows" localSheetId="2" hidden="1">'Charter'!$39:$65536,'Charter'!$38:$38</definedName>
    <definedName name="Z_51DA9BCE_3688_4F4A_B5B7_987CEAD69037_.wvu.Rows" localSheetId="1" hidden="1">'COE'!$37:$65536</definedName>
    <definedName name="Z_51DA9BCE_3688_4F4A_B5B7_987CEAD69037_.wvu.Rows" localSheetId="0" hidden="1">'District'!$50:$65536</definedName>
    <definedName name="Z_52AB4A35_23EB_4D3D_82B3_BBA1F6EFB30C_.wvu.Cols" localSheetId="2" hidden="1">'Charter'!$E:$IV</definedName>
    <definedName name="Z_52AB4A35_23EB_4D3D_82B3_BBA1F6EFB30C_.wvu.Cols" localSheetId="1" hidden="1">'COE'!$E:$IU</definedName>
    <definedName name="Z_52AB4A35_23EB_4D3D_82B3_BBA1F6EFB30C_.wvu.Cols" localSheetId="0" hidden="1">'District'!$E:$IU</definedName>
    <definedName name="Z_52AB4A35_23EB_4D3D_82B3_BBA1F6EFB30C_.wvu.PrintArea" localSheetId="2" hidden="1">'Charter'!$A$1:$C$37</definedName>
    <definedName name="Z_52AB4A35_23EB_4D3D_82B3_BBA1F6EFB30C_.wvu.PrintArea" localSheetId="1" hidden="1">'COE'!$A$1:$C$36</definedName>
    <definedName name="Z_52AB4A35_23EB_4D3D_82B3_BBA1F6EFB30C_.wvu.PrintArea" localSheetId="0" hidden="1">'District'!$A$1:$C$49</definedName>
    <definedName name="Z_52AB4A35_23EB_4D3D_82B3_BBA1F6EFB30C_.wvu.PrintTitles" localSheetId="2" hidden="1">'Charter'!$1:$1</definedName>
    <definedName name="Z_52AB4A35_23EB_4D3D_82B3_BBA1F6EFB30C_.wvu.PrintTitles" localSheetId="1" hidden="1">'COE'!$1:$1</definedName>
    <definedName name="Z_52AB4A35_23EB_4D3D_82B3_BBA1F6EFB30C_.wvu.PrintTitles" localSheetId="0" hidden="1">'District'!$1:$2</definedName>
    <definedName name="Z_52AB4A35_23EB_4D3D_82B3_BBA1F6EFB30C_.wvu.Rows" localSheetId="2" hidden="1">'Charter'!$39:$65536,'Charter'!$38:$38</definedName>
    <definedName name="Z_52AB4A35_23EB_4D3D_82B3_BBA1F6EFB30C_.wvu.Rows" localSheetId="1" hidden="1">'COE'!$37:$65536</definedName>
    <definedName name="Z_52AB4A35_23EB_4D3D_82B3_BBA1F6EFB30C_.wvu.Rows" localSheetId="0" hidden="1">'District'!$50:$65536</definedName>
    <definedName name="Z_63925533_27DF_4A5A_85F3_ED44CA5EF7F6_.wvu.Cols" localSheetId="2" hidden="1">'Charter'!$E:$IV</definedName>
    <definedName name="Z_63925533_27DF_4A5A_85F3_ED44CA5EF7F6_.wvu.Cols" localSheetId="1" hidden="1">'COE'!$E:$IV</definedName>
    <definedName name="Z_63925533_27DF_4A5A_85F3_ED44CA5EF7F6_.wvu.Cols" localSheetId="0" hidden="1">'District'!$E:$IV</definedName>
    <definedName name="Z_63925533_27DF_4A5A_85F3_ED44CA5EF7F6_.wvu.PrintArea" localSheetId="2" hidden="1">'Charter'!$A$1:$C$37</definedName>
    <definedName name="Z_63925533_27DF_4A5A_85F3_ED44CA5EF7F6_.wvu.PrintArea" localSheetId="1" hidden="1">'COE'!$A$1:$C$36</definedName>
    <definedName name="Z_63925533_27DF_4A5A_85F3_ED44CA5EF7F6_.wvu.PrintArea" localSheetId="0" hidden="1">'District'!$A$1:$C$49</definedName>
    <definedName name="Z_63925533_27DF_4A5A_85F3_ED44CA5EF7F6_.wvu.PrintTitles" localSheetId="2" hidden="1">'Charter'!$1:$1</definedName>
    <definedName name="Z_63925533_27DF_4A5A_85F3_ED44CA5EF7F6_.wvu.PrintTitles" localSheetId="1" hidden="1">'COE'!$1:$1</definedName>
    <definedName name="Z_63925533_27DF_4A5A_85F3_ED44CA5EF7F6_.wvu.PrintTitles" localSheetId="0" hidden="1">'District'!$1:$2</definedName>
    <definedName name="Z_63925533_27DF_4A5A_85F3_ED44CA5EF7F6_.wvu.Rows" localSheetId="1" hidden="1">'COE'!$37:$65536</definedName>
    <definedName name="Z_63925533_27DF_4A5A_85F3_ED44CA5EF7F6_.wvu.Rows" localSheetId="0" hidden="1">'District'!$50:$65536</definedName>
    <definedName name="Z_759BC3C0_A237_42AA_84A8_4E950844CD05_.wvu.Cols" localSheetId="2" hidden="1">'Charter'!$E:$IV</definedName>
    <definedName name="Z_759BC3C0_A237_42AA_84A8_4E950844CD05_.wvu.Cols" localSheetId="1" hidden="1">'COE'!$E:$IV</definedName>
    <definedName name="Z_759BC3C0_A237_42AA_84A8_4E950844CD05_.wvu.Cols" localSheetId="0" hidden="1">'District'!$E:$IV</definedName>
    <definedName name="Z_759BC3C0_A237_42AA_84A8_4E950844CD05_.wvu.PrintArea" localSheetId="2" hidden="1">'Charter'!$A$1:$C$37</definedName>
    <definedName name="Z_759BC3C0_A237_42AA_84A8_4E950844CD05_.wvu.PrintArea" localSheetId="1" hidden="1">'COE'!$A$1:$C$36</definedName>
    <definedName name="Z_759BC3C0_A237_42AA_84A8_4E950844CD05_.wvu.PrintArea" localSheetId="0" hidden="1">'District'!$A$1:$C$49</definedName>
    <definedName name="Z_759BC3C0_A237_42AA_84A8_4E950844CD05_.wvu.PrintTitles" localSheetId="2" hidden="1">'Charter'!$1:$1</definedName>
    <definedName name="Z_759BC3C0_A237_42AA_84A8_4E950844CD05_.wvu.PrintTitles" localSheetId="1" hidden="1">'COE'!$1:$1</definedName>
    <definedName name="Z_759BC3C0_A237_42AA_84A8_4E950844CD05_.wvu.PrintTitles" localSheetId="0" hidden="1">'District'!$1:$2</definedName>
    <definedName name="Z_759BC3C0_A237_42AA_84A8_4E950844CD05_.wvu.Rows" localSheetId="1" hidden="1">'COE'!$37:$65536</definedName>
    <definedName name="Z_759BC3C0_A237_42AA_84A8_4E950844CD05_.wvu.Rows" localSheetId="0" hidden="1">'District'!$50:$65536</definedName>
    <definedName name="Z_AC985772_4C7C_4F41_82AF_7DA19D258562_.wvu.Cols" localSheetId="2" hidden="1">'Charter'!$E:$IV</definedName>
    <definedName name="Z_AC985772_4C7C_4F41_82AF_7DA19D258562_.wvu.Cols" localSheetId="1" hidden="1">'COE'!$E:$IV</definedName>
    <definedName name="Z_AC985772_4C7C_4F41_82AF_7DA19D258562_.wvu.Cols" localSheetId="0" hidden="1">'District'!$E:$IV</definedName>
    <definedName name="Z_AC985772_4C7C_4F41_82AF_7DA19D258562_.wvu.PrintArea" localSheetId="2" hidden="1">'Charter'!$A$1:$C$37</definedName>
    <definedName name="Z_AC985772_4C7C_4F41_82AF_7DA19D258562_.wvu.PrintArea" localSheetId="1" hidden="1">'COE'!$A$1:$C$36</definedName>
    <definedName name="Z_AC985772_4C7C_4F41_82AF_7DA19D258562_.wvu.PrintArea" localSheetId="0" hidden="1">'District'!$A$1:$C$49</definedName>
    <definedName name="Z_AC985772_4C7C_4F41_82AF_7DA19D258562_.wvu.PrintTitles" localSheetId="2" hidden="1">'Charter'!$1:$1</definedName>
    <definedName name="Z_AC985772_4C7C_4F41_82AF_7DA19D258562_.wvu.PrintTitles" localSheetId="1" hidden="1">'COE'!$1:$1</definedName>
    <definedName name="Z_AC985772_4C7C_4F41_82AF_7DA19D258562_.wvu.PrintTitles" localSheetId="0" hidden="1">'District'!$1:$2</definedName>
    <definedName name="Z_AC985772_4C7C_4F41_82AF_7DA19D258562_.wvu.Rows" localSheetId="2" hidden="1">'Charter'!$39:$65536,'Charter'!$38:$38</definedName>
    <definedName name="Z_AC985772_4C7C_4F41_82AF_7DA19D258562_.wvu.Rows" localSheetId="1" hidden="1">'COE'!$37:$65536</definedName>
    <definedName name="Z_AC985772_4C7C_4F41_82AF_7DA19D258562_.wvu.Rows" localSheetId="0" hidden="1">'District'!$50:$65536</definedName>
    <definedName name="Z_C56D2CEA_83B8_4A19_A8E7_D7234449BE69_.wvu.Cols" localSheetId="2" hidden="1">'Charter'!$E:$IV</definedName>
    <definedName name="Z_C56D2CEA_83B8_4A19_A8E7_D7234449BE69_.wvu.Cols" localSheetId="1" hidden="1">'COE'!$E:$IV</definedName>
    <definedName name="Z_C56D2CEA_83B8_4A19_A8E7_D7234449BE69_.wvu.Cols" localSheetId="0" hidden="1">'District'!$E:$IV</definedName>
    <definedName name="Z_C56D2CEA_83B8_4A19_A8E7_D7234449BE69_.wvu.PrintArea" localSheetId="2" hidden="1">'Charter'!$A$1:$C$37</definedName>
    <definedName name="Z_C56D2CEA_83B8_4A19_A8E7_D7234449BE69_.wvu.PrintArea" localSheetId="1" hidden="1">'COE'!$A$1:$C$36</definedName>
    <definedName name="Z_C56D2CEA_83B8_4A19_A8E7_D7234449BE69_.wvu.PrintArea" localSheetId="0" hidden="1">'District'!$A$1:$C$49</definedName>
    <definedName name="Z_C56D2CEA_83B8_4A19_A8E7_D7234449BE69_.wvu.PrintTitles" localSheetId="2" hidden="1">'Charter'!$1:$1</definedName>
    <definedName name="Z_C56D2CEA_83B8_4A19_A8E7_D7234449BE69_.wvu.PrintTitles" localSheetId="1" hidden="1">'COE'!$1:$1</definedName>
    <definedName name="Z_C56D2CEA_83B8_4A19_A8E7_D7234449BE69_.wvu.PrintTitles" localSheetId="0" hidden="1">'District'!$1:$2</definedName>
    <definedName name="Z_C56D2CEA_83B8_4A19_A8E7_D7234449BE69_.wvu.Rows" localSheetId="2" hidden="1">'Charter'!$39:$65536,'Charter'!$38:$38</definedName>
    <definedName name="Z_C56D2CEA_83B8_4A19_A8E7_D7234449BE69_.wvu.Rows" localSheetId="1" hidden="1">'COE'!$37:$65536</definedName>
    <definedName name="Z_C56D2CEA_83B8_4A19_A8E7_D7234449BE69_.wvu.Rows" localSheetId="0" hidden="1">'District'!$50:$65536</definedName>
  </definedNames>
  <calcPr fullCalcOnLoad="1"/>
</workbook>
</file>

<file path=xl/sharedStrings.xml><?xml version="1.0" encoding="utf-8"?>
<sst xmlns="http://schemas.openxmlformats.org/spreadsheetml/2006/main" count="169" uniqueCount="94">
  <si>
    <t>A.1</t>
  </si>
  <si>
    <t>A.1.a</t>
  </si>
  <si>
    <t>A.1.b</t>
  </si>
  <si>
    <t>A.1.c</t>
  </si>
  <si>
    <t>A.2</t>
  </si>
  <si>
    <t>A.2.a</t>
  </si>
  <si>
    <t>A.2.b</t>
  </si>
  <si>
    <t>A.2.c</t>
  </si>
  <si>
    <t>A.2.d</t>
  </si>
  <si>
    <t>A.3</t>
  </si>
  <si>
    <t>B.1</t>
  </si>
  <si>
    <t>B.1.a</t>
  </si>
  <si>
    <t>B.1.b</t>
  </si>
  <si>
    <t>B.1.c</t>
  </si>
  <si>
    <t>B.2</t>
  </si>
  <si>
    <t>B.2.a</t>
  </si>
  <si>
    <t>B.2.b</t>
  </si>
  <si>
    <t>B.2.c</t>
  </si>
  <si>
    <t>B.2.d</t>
  </si>
  <si>
    <t>C.1</t>
  </si>
  <si>
    <t>C.2</t>
  </si>
  <si>
    <t>Section</t>
  </si>
  <si>
    <t>California Department of Education</t>
  </si>
  <si>
    <t>School Fiscal Services Division</t>
  </si>
  <si>
    <t>Result</t>
  </si>
  <si>
    <t>Example</t>
  </si>
  <si>
    <t>B.3</t>
  </si>
  <si>
    <t>COMPARATIVE RATIO CALCULATION</t>
  </si>
  <si>
    <t>INDEPENDENT STUDY RATIO CALCULATION</t>
  </si>
  <si>
    <t>EXCESS ADA CALCULATION</t>
  </si>
  <si>
    <t>REPORTING REQUIREMENTS</t>
  </si>
  <si>
    <t xml:space="preserve">Step 1: Determine the Comparative Ratio of ADA to FTE Certificated Employees </t>
  </si>
  <si>
    <t xml:space="preserve">Step 2: Determine the Ratio of Independent Study Pupils’ ADA to Independent Study FTE Certificated Employees </t>
  </si>
  <si>
    <t>D.</t>
  </si>
  <si>
    <t>A.</t>
  </si>
  <si>
    <t>Note: Refer to instructions for more detail. For Steps 1 and 2 enter positive numbers only.</t>
  </si>
  <si>
    <r>
      <t>Excess ADA</t>
    </r>
    <r>
      <rPr>
        <sz val="12"/>
        <color indexed="8"/>
        <rFont val="Arial"/>
        <family val="2"/>
      </rPr>
      <t xml:space="preserve"> (excess ADA per FTE in C.2 multiplied by the net FTE certificated employees providing instruction to net independent study pupils in Step 2) </t>
    </r>
  </si>
  <si>
    <r>
      <t>Excess ADA</t>
    </r>
    <r>
      <rPr>
        <sz val="12"/>
        <color indexed="8"/>
        <rFont val="Arial"/>
        <family val="2"/>
      </rPr>
      <t xml:space="preserve"> (excess ADA per FTE in C.2 by the net FTE certificated employees providing instruction to net independent study pupils in Step 2) </t>
    </r>
  </si>
  <si>
    <t>FY 2015-16 Traditional Independent Study Ratio Calculations for Districts</t>
  </si>
  <si>
    <t>FY 2015-16 Traditional Independent Study Ratio Calculations for County Offices of Education</t>
  </si>
  <si>
    <t>FY 2015-16 Traditional Independent Study Ratio Calculations for Charter Schools</t>
  </si>
  <si>
    <t xml:space="preserve">Total Average Daily Attendance (ADA) to be reported on lines A-1 and A-5 of the school district’s P-2 Attendance School District entry screen in the Principal Apportionment Data Collection (PADC) software </t>
  </si>
  <si>
    <t xml:space="preserve">Less: Full-time independent study ADA </t>
  </si>
  <si>
    <t xml:space="preserve">Less: FTE certificated employees who provide full-time independent study instruction </t>
  </si>
  <si>
    <t xml:space="preserve">Less: FTE certificated employees who provide instruction to full-time special day class pupils </t>
  </si>
  <si>
    <t xml:space="preserve">Less: Full-time special day class ADA </t>
  </si>
  <si>
    <t xml:space="preserve">Less: Necessary small school ADA </t>
  </si>
  <si>
    <t xml:space="preserve">Full-time equivalent (FTE) certificated employees providing direct instruction to pupils included in A.1 </t>
  </si>
  <si>
    <t xml:space="preserve">Less: FTE certificated employees who provide instruction in necessary small schools </t>
  </si>
  <si>
    <t xml:space="preserve">Less: FTE certificated employees whose services supplement direct instruction or who perform administrative 
duties </t>
  </si>
  <si>
    <t xml:space="preserve">Less: Full-time independent study ADA generated by pupils over the age of 18 </t>
  </si>
  <si>
    <t xml:space="preserve">Less: Full-time independent study ADA generated by special education pupils enrolled in special day classes on
a full-time basis </t>
  </si>
  <si>
    <t xml:space="preserve">Less: Full-time independent study ADA generated by pupils in necessary small schools </t>
  </si>
  <si>
    <t xml:space="preserve">Total FTE certificated employees providing instruction to full-time independent study pupils </t>
  </si>
  <si>
    <t xml:space="preserve">Less: FTE certificated employees who provide independent study instruction to pupils over the age of 18 </t>
  </si>
  <si>
    <t xml:space="preserve">Less: FTE certificated employees who provide independent study instruction to special day class pupils </t>
  </si>
  <si>
    <t xml:space="preserve">Less: FTE certificated employees who provide independent study instruction in necessary small schools </t>
  </si>
  <si>
    <r>
      <t>Independent study ratio</t>
    </r>
    <r>
      <rPr>
        <sz val="12"/>
        <color indexed="8"/>
        <rFont val="Arial"/>
        <family val="2"/>
      </rPr>
      <t xml:space="preserve"> (net independent study ADA divided by net FTE certificated employees providing instruction to independent study pupils) </t>
    </r>
  </si>
  <si>
    <t xml:space="preserve">If A.3 is equal to or greater than B.3, include all independent study ADA in ADA reported at P-2 </t>
  </si>
  <si>
    <t xml:space="preserve">If A.3 is less than B.3, subtract the independent study ratio from the comparative ratio to determine the excess ADA per FTE </t>
  </si>
  <si>
    <t xml:space="preserve">Net FTE certificated employees providing instruction to net independent study pupils </t>
  </si>
  <si>
    <t xml:space="preserve">Step 4: Report Excess ADA by Grade Span </t>
  </si>
  <si>
    <t xml:space="preserve">Subtract excess ADA from ADA to be reported on line A-1 of the P-2 School District Attendance entry screen. Report excess ADA by grade span on line B-2 of the P-2 School District Attendance entry screen. Excess ADA should be distributed proportionately to each grade span based on total ADA reported in each grade span. </t>
  </si>
  <si>
    <t xml:space="preserve">Total ADA for full-time independent study included in A.1 </t>
  </si>
  <si>
    <t xml:space="preserve">Step 3: Determine Excess ADA </t>
  </si>
  <si>
    <t xml:space="preserve">Total ADA for full-time independent study included in ADA to be reported in the P-2 Attendance County Office of Education entry screen in the Principal Apportionment Data Collection (PADC) software </t>
  </si>
  <si>
    <t xml:space="preserve">If A is equal to or greater than B.3, include all independent study ADA in ADA reported at P-2 </t>
  </si>
  <si>
    <t xml:space="preserve">If A is less than B.3, subtract the independent study ratio from the comparative ratio to determine the excess ADA per FTE </t>
  </si>
  <si>
    <t xml:space="preserve">Subtract excess ADA from ADA reported by pupil type on the P-2 County Office of Education Attendance entry 
screen. Report excess ADA by grade span on line B-4 of the P-2 County Office of Education Attendance entry 
screen or line B-2 of the District or Charter Funded County Programs Attendance entry screens. Excess ADA should be distributed proportionately to each grade span based on total ADA reported in each grade span. </t>
  </si>
  <si>
    <t xml:space="preserve">(All non-classroom based pupils are accounted for through independent study.) </t>
  </si>
  <si>
    <t xml:space="preserve">Less: FTE certificated employees whose services supplement direct instruction or who perform administrative 
duties. An "FTE" means an employee who is required to work a minimum 6-hour day and 175 days per fiscal 
year. </t>
  </si>
  <si>
    <t xml:space="preserve">Less: FTE certificated employees who provide independent study instruction to full-time special day class pupils </t>
  </si>
  <si>
    <t xml:space="preserve">Less: Full-time independent study ADA generated by special education pupils enrolled in special day classes on 
a full-time basis </t>
  </si>
  <si>
    <t xml:space="preserve">If A is less than B.3, subtract the independent study ratio from the comparative ratio to determine the excess 
ADA per FTE </t>
  </si>
  <si>
    <t>April 2016</t>
  </si>
  <si>
    <r>
      <t xml:space="preserve">Comparative ratio </t>
    </r>
    <r>
      <rPr>
        <sz val="12"/>
        <color indexed="8"/>
        <rFont val="Arial"/>
        <family val="2"/>
      </rPr>
      <t xml:space="preserve">(net comparative ADA divided by net FTE certificated employees, or the ratio negotiated in a collective bargaining agreement) </t>
    </r>
  </si>
  <si>
    <t xml:space="preserve">Obtain the prior year comparative ratio (net comparative Average Daily Attendance (ADA) divided by net FTE certificated employees) for all other educational programs of the high school or unified school district with the largest ADA of pupils in that county, or the ratio negotiated in a collective bargaining agreement </t>
  </si>
  <si>
    <t xml:space="preserve">Obtain the prior year comparative ratio (net comparative Average Daily Attendance (ADA) divided by net FTE certificated employees) for all other educational programs of the high school or unified school district with the largest ADA of pupils in that county, or use a ratio of 25.0:1, or the ratio negotiated in a collective bargaining agreement  </t>
  </si>
  <si>
    <t>TRADITIONAL INDEPENDENT STUDY RATIO CALCULATION</t>
  </si>
  <si>
    <t xml:space="preserve">Less: Course-based independent study ADA </t>
  </si>
  <si>
    <t>Less: FTE certificated employees who provide course-based independent study ADA</t>
  </si>
  <si>
    <r>
      <t>Traditional Independent study ratio</t>
    </r>
    <r>
      <rPr>
        <sz val="12"/>
        <color indexed="8"/>
        <rFont val="Arial"/>
        <family val="2"/>
      </rPr>
      <t xml:space="preserve"> (net independent study ADA divided by net FTE certificated employees providing instruction to independent study pupils) </t>
    </r>
  </si>
  <si>
    <r>
      <t>Net FTE certificated employees providing instruction to net independent study pupils</t>
    </r>
    <r>
      <rPr>
        <sz val="12"/>
        <color indexed="8"/>
        <rFont val="Arial"/>
        <family val="2"/>
      </rPr>
      <t xml:space="preserve"> (= B.2 - B.2.a - B.2.b - B.2.c) </t>
    </r>
  </si>
  <si>
    <t xml:space="preserve">Total independent study ADA to be reported through the P-2 Attendance Charter School entry screen in the Principal Apportionment Data Collection (PADC) software </t>
  </si>
  <si>
    <t xml:space="preserve">Less: Independent study ADA generated by special education pupils enrolled in special day classes on 
a full-time basis </t>
  </si>
  <si>
    <t xml:space="preserve">Total FTE certificated employees providing instruction to independent study pupils </t>
  </si>
  <si>
    <t xml:space="preserve">Subtract excess ADA from ADA reported on line A-1 of the P-2 Charter School Attendance entry screen. Report 
excess ADA by grade span on line B-2 of the P-2 Charter School Attendance entry screen or line C-2 of the P-2 All Charter District Attendance entry screen. Excess ADA should be distributed proportionately to each grade span based on total ADA reported in each grade span. </t>
  </si>
  <si>
    <r>
      <t xml:space="preserve">Net comparative ADA </t>
    </r>
    <r>
      <rPr>
        <sz val="12"/>
        <color indexed="8"/>
        <rFont val="Arial"/>
        <family val="2"/>
      </rPr>
      <t>(= A.1 - A.1.a - A.1.b - A.1.c)</t>
    </r>
  </si>
  <si>
    <r>
      <t xml:space="preserve">Net FTE certificated employees </t>
    </r>
    <r>
      <rPr>
        <sz val="12"/>
        <color indexed="8"/>
        <rFont val="Arial"/>
        <family val="2"/>
      </rPr>
      <t>(= A.2 - A.2.a - A.2.b - A.2.c - A.2.d)</t>
    </r>
  </si>
  <si>
    <r>
      <t xml:space="preserve">Net independent study ADA </t>
    </r>
    <r>
      <rPr>
        <sz val="12"/>
        <color indexed="8"/>
        <rFont val="Arial"/>
        <family val="2"/>
      </rPr>
      <t>(= B.1 - B.1.a - B.1.b - B.1.c)</t>
    </r>
  </si>
  <si>
    <r>
      <t xml:space="preserve">Net FTE certificated employees providing instruction to net independent study pupils </t>
    </r>
    <r>
      <rPr>
        <sz val="12"/>
        <color indexed="8"/>
        <rFont val="Arial"/>
        <family val="2"/>
      </rPr>
      <t>(= B.2 - B.2.a - B.2.b - B.2.c - B.2.d)</t>
    </r>
  </si>
  <si>
    <r>
      <t xml:space="preserve">Net independent study ADA </t>
    </r>
    <r>
      <rPr>
        <sz val="12"/>
        <color indexed="8"/>
        <rFont val="Arial"/>
        <family val="2"/>
      </rPr>
      <t>(= B.1 - B.1.a - B.1.b)</t>
    </r>
  </si>
  <si>
    <r>
      <t xml:space="preserve">Net FTE certificated employees providing instruction to net independent study pupils </t>
    </r>
    <r>
      <rPr>
        <sz val="12"/>
        <color indexed="8"/>
        <rFont val="Arial"/>
        <family val="2"/>
      </rPr>
      <t>(= B.2 - B.2.a - B.2.b - B.2.c)</t>
    </r>
  </si>
  <si>
    <r>
      <t>Net traditional independent study ADA</t>
    </r>
    <r>
      <rPr>
        <sz val="12"/>
        <color indexed="8"/>
        <rFont val="Arial"/>
        <family val="2"/>
      </rPr>
      <t xml:space="preserve"> (= B.1 - B.1.a - B.1.b)</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</si>
</sst>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0.000_);[Red]\(#,##0.000\)"/>
    <numFmt numFmtId="166" formatCode="#,##0.0000_);[Red]\(#,##0.0000\)"/>
  </numFmts>
  <fonts count="41">
    <font>
      <sz val="11"/>
      <color theme="1"/>
      <name val="Garamond"/>
      <family val="2"/>
    </font>
    <font>
      <sz val="11"/>
      <color indexed="8"/>
      <name val="Garamond"/>
      <family val="2"/>
    </font>
    <font>
      <sz val="12"/>
      <color indexed="8"/>
      <name val="Arial"/>
      <family val="2"/>
    </font>
    <font>
      <sz val="11"/>
      <color indexed="9"/>
      <name val="Garamond"/>
      <family val="2"/>
    </font>
    <font>
      <sz val="11"/>
      <color indexed="20"/>
      <name val="Garamond"/>
      <family val="2"/>
    </font>
    <font>
      <b/>
      <sz val="11"/>
      <color indexed="52"/>
      <name val="Garamond"/>
      <family val="2"/>
    </font>
    <font>
      <b/>
      <sz val="11"/>
      <color indexed="9"/>
      <name val="Garamond"/>
      <family val="2"/>
    </font>
    <font>
      <i/>
      <sz val="11"/>
      <color indexed="23"/>
      <name val="Garamond"/>
      <family val="2"/>
    </font>
    <font>
      <sz val="11"/>
      <color indexed="17"/>
      <name val="Garamond"/>
      <family val="2"/>
    </font>
    <font>
      <b/>
      <sz val="15"/>
      <color indexed="63"/>
      <name val="Garamond"/>
      <family val="2"/>
    </font>
    <font>
      <b/>
      <sz val="13"/>
      <color indexed="63"/>
      <name val="Garamond"/>
      <family val="2"/>
    </font>
    <font>
      <b/>
      <sz val="11"/>
      <color indexed="63"/>
      <name val="Garamond"/>
      <family val="2"/>
    </font>
    <font>
      <sz val="11"/>
      <color indexed="62"/>
      <name val="Garamond"/>
      <family val="2"/>
    </font>
    <font>
      <sz val="11"/>
      <color indexed="52"/>
      <name val="Garamond"/>
      <family val="2"/>
    </font>
    <font>
      <sz val="11"/>
      <color indexed="60"/>
      <name val="Garamond"/>
      <family val="2"/>
    </font>
    <font>
      <sz val="18"/>
      <color indexed="63"/>
      <name val="Garamond"/>
      <family val="2"/>
    </font>
    <font>
      <b/>
      <sz val="11"/>
      <color indexed="8"/>
      <name val="Garamond"/>
      <family val="2"/>
    </font>
    <font>
      <sz val="11"/>
      <color indexed="10"/>
      <name val="Garamond"/>
      <family val="2"/>
    </font>
    <font>
      <b/>
      <sz val="12"/>
      <color indexed="8"/>
      <name val="Arial"/>
      <family val="2"/>
    </font>
    <font>
      <b/>
      <i/>
      <sz val="12"/>
      <color indexed="8"/>
      <name val="Arial"/>
      <family val="2"/>
    </font>
    <font>
      <sz val="12"/>
      <color indexed="8"/>
      <name val="Garamond"/>
      <family val="2"/>
    </font>
    <font>
      <sz val="11"/>
      <color theme="0"/>
      <name val="Garamond"/>
      <family val="2"/>
    </font>
    <font>
      <sz val="11"/>
      <color rgb="FF9C0006"/>
      <name val="Garamond"/>
      <family val="2"/>
    </font>
    <font>
      <b/>
      <sz val="11"/>
      <color rgb="FFFA7D00"/>
      <name val="Garamond"/>
      <family val="2"/>
    </font>
    <font>
      <b/>
      <sz val="11"/>
      <color theme="0"/>
      <name val="Garamond"/>
      <family val="2"/>
    </font>
    <font>
      <i/>
      <sz val="11"/>
      <color rgb="FF7F7F7F"/>
      <name val="Garamond"/>
      <family val="2"/>
    </font>
    <font>
      <sz val="11"/>
      <color rgb="FF006100"/>
      <name val="Garamond"/>
      <family val="2"/>
    </font>
    <font>
      <b/>
      <sz val="15"/>
      <color theme="3"/>
      <name val="Garamond"/>
      <family val="2"/>
    </font>
    <font>
      <b/>
      <sz val="13"/>
      <color theme="3"/>
      <name val="Garamond"/>
      <family val="2"/>
    </font>
    <font>
      <b/>
      <sz val="11"/>
      <color theme="3"/>
      <name val="Garamond"/>
      <family val="2"/>
    </font>
    <font>
      <sz val="11"/>
      <color rgb="FF3F3F76"/>
      <name val="Garamond"/>
      <family val="2"/>
    </font>
    <font>
      <sz val="11"/>
      <color rgb="FFFA7D00"/>
      <name val="Garamond"/>
      <family val="2"/>
    </font>
    <font>
      <sz val="11"/>
      <color rgb="FF9C6500"/>
      <name val="Garamond"/>
      <family val="2"/>
    </font>
    <font>
      <b/>
      <sz val="11"/>
      <color rgb="FF3F3F3F"/>
      <name val="Garamond"/>
      <family val="2"/>
    </font>
    <font>
      <sz val="18"/>
      <color theme="3"/>
      <name val="Garamond"/>
      <family val="2"/>
    </font>
    <font>
      <b/>
      <sz val="11"/>
      <color theme="1"/>
      <name val="Garamond"/>
      <family val="2"/>
    </font>
    <font>
      <sz val="11"/>
      <color rgb="FFFF0000"/>
      <name val="Garamond"/>
      <family val="2"/>
    </font>
    <font>
      <b/>
      <sz val="12"/>
      <color theme="1"/>
      <name val="Arial"/>
      <family val="2"/>
    </font>
    <font>
      <sz val="12"/>
      <color theme="1"/>
      <name val="Arial"/>
      <family val="2"/>
    </font>
    <font>
      <b/>
      <i/>
      <sz val="12"/>
      <color theme="1"/>
      <name val="Arial"/>
      <family val="2"/>
    </font>
    <font>
      <sz val="12"/>
      <color theme="1"/>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color rgb="FF000000"/>
      </right>
      <top style="thin"/>
      <bottom style="thin">
        <color rgb="FF000000"/>
      </bottom>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style="thin"/>
      <bottom style="thin"/>
    </border>
    <border>
      <left/>
      <right style="thin"/>
      <top style="thin">
        <color rgb="FF000000"/>
      </top>
      <bottom style="thin">
        <color rgb="FF000000"/>
      </bottom>
    </border>
    <border>
      <left style="thin">
        <color rgb="FF000000"/>
      </left>
      <right style="thin">
        <color rgb="FF000000"/>
      </right>
      <top/>
      <bottom style="thin">
        <color rgb="FF000000"/>
      </bottom>
    </border>
    <border>
      <left style="thin"/>
      <right/>
      <top style="thin"/>
      <bottom style="thin"/>
    </border>
    <border>
      <left style="thin">
        <color rgb="FF000000"/>
      </left>
      <right style="thin">
        <color rgb="FF000000"/>
      </right>
      <top/>
      <bottom style="thin"/>
    </border>
    <border>
      <left style="thin">
        <color rgb="FF000000"/>
      </left>
      <right style="thin"/>
      <top style="thin">
        <color rgb="FF000000"/>
      </top>
      <bottom style="thin"/>
    </border>
    <border>
      <left style="thin"/>
      <right style="thin"/>
      <top style="thin"/>
      <bottom style="thin"/>
    </border>
    <border>
      <left/>
      <right/>
      <top style="thin">
        <color rgb="FF000000"/>
      </top>
      <bottom style="thin"/>
    </border>
    <border>
      <left/>
      <right style="thin">
        <color rgb="FF000000"/>
      </right>
      <top style="thin">
        <color rgb="FF000000"/>
      </top>
      <bottom/>
    </border>
    <border>
      <left/>
      <right/>
      <top style="thin"/>
      <bottom style="thin"/>
    </border>
    <border>
      <left/>
      <right style="thin">
        <color rgb="FF000000"/>
      </right>
      <top style="thin">
        <color rgb="FF000000"/>
      </top>
      <bottom style="thin">
        <color rgb="FF000000"/>
      </bottom>
    </border>
    <border>
      <left>
        <color indexed="63"/>
      </left>
      <right style="thin"/>
      <top>
        <color indexed="63"/>
      </top>
      <bottom>
        <color indexed="63"/>
      </bottom>
    </border>
    <border>
      <left style="thin">
        <color rgb="FF000000"/>
      </left>
      <right style="thin"/>
      <top style="thin">
        <color rgb="FF000000"/>
      </top>
      <bottom style="thin">
        <color rgb="FF000000"/>
      </bottom>
    </border>
    <border>
      <left/>
      <right style="thin"/>
      <top style="thin">
        <color rgb="FF000000"/>
      </top>
      <bottom/>
    </border>
    <border>
      <left style="thin"/>
      <right style="thin">
        <color rgb="FF000000"/>
      </right>
      <top style="thin">
        <color rgb="FF000000"/>
      </top>
      <bottom style="thin">
        <color rgb="FF000000"/>
      </bottom>
    </border>
    <border>
      <left style="thin"/>
      <right style="thin">
        <color rgb="FF000000"/>
      </right>
      <top style="thin">
        <color rgb="FF000000"/>
      </top>
      <bottom/>
    </border>
    <border>
      <left style="thin"/>
      <right style="thin">
        <color rgb="FF000000"/>
      </right>
      <top/>
      <bottom style="thin">
        <color rgb="FF000000"/>
      </bottom>
    </border>
    <border>
      <left style="thin"/>
      <right style="thin">
        <color rgb="FF000000"/>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67">
    <xf numFmtId="0" fontId="0" fillId="0" borderId="0" xfId="0" applyFont="1" applyAlignment="1">
      <alignment/>
    </xf>
    <xf numFmtId="0" fontId="37" fillId="0" borderId="0" xfId="0" applyFont="1" applyAlignment="1" applyProtection="1">
      <alignment vertical="center"/>
      <protection/>
    </xf>
    <xf numFmtId="0" fontId="38" fillId="0" borderId="0" xfId="0" applyFont="1" applyAlignment="1" applyProtection="1">
      <alignment/>
      <protection/>
    </xf>
    <xf numFmtId="0" fontId="37" fillId="13" borderId="10" xfId="0" applyFont="1" applyFill="1" applyBorder="1" applyAlignment="1" applyProtection="1">
      <alignment horizontal="center" vertical="center" wrapText="1"/>
      <protection/>
    </xf>
    <xf numFmtId="0" fontId="37" fillId="13" borderId="11" xfId="0" applyFont="1" applyFill="1" applyBorder="1" applyAlignment="1" applyProtection="1">
      <alignment horizontal="center" vertical="center" wrapText="1"/>
      <protection/>
    </xf>
    <xf numFmtId="0" fontId="37" fillId="13" borderId="12" xfId="0" applyFont="1" applyFill="1" applyBorder="1" applyAlignment="1" applyProtection="1">
      <alignment horizontal="center" vertical="center" wrapText="1"/>
      <protection/>
    </xf>
    <xf numFmtId="0" fontId="38" fillId="0" borderId="13" xfId="0" applyFont="1" applyBorder="1" applyAlignment="1" applyProtection="1">
      <alignment wrapText="1"/>
      <protection/>
    </xf>
    <xf numFmtId="0" fontId="38" fillId="0" borderId="14" xfId="0" applyFont="1" applyBorder="1" applyAlignment="1" applyProtection="1">
      <alignment wrapText="1"/>
      <protection/>
    </xf>
    <xf numFmtId="0" fontId="37" fillId="0" borderId="15" xfId="0" applyFont="1" applyBorder="1" applyAlignment="1" applyProtection="1">
      <alignment horizontal="right"/>
      <protection/>
    </xf>
    <xf numFmtId="164" fontId="37" fillId="0" borderId="16" xfId="0" applyNumberFormat="1" applyFont="1" applyBorder="1" applyAlignment="1" applyProtection="1">
      <alignment horizontal="right" wrapText="1"/>
      <protection/>
    </xf>
    <xf numFmtId="0" fontId="38" fillId="0" borderId="17" xfId="0" applyFont="1" applyBorder="1" applyAlignment="1" applyProtection="1">
      <alignment wrapText="1"/>
      <protection/>
    </xf>
    <xf numFmtId="0" fontId="38" fillId="0" borderId="18" xfId="0" applyFont="1" applyBorder="1" applyAlignment="1" applyProtection="1">
      <alignment horizontal="center" wrapText="1"/>
      <protection/>
    </xf>
    <xf numFmtId="0" fontId="37" fillId="0" borderId="19" xfId="0" applyFont="1" applyBorder="1" applyAlignment="1" applyProtection="1">
      <alignment wrapText="1"/>
      <protection/>
    </xf>
    <xf numFmtId="164" fontId="37" fillId="0" borderId="20" xfId="0" applyNumberFormat="1" applyFont="1" applyBorder="1" applyAlignment="1" applyProtection="1">
      <alignment horizontal="right" wrapText="1"/>
      <protection/>
    </xf>
    <xf numFmtId="0" fontId="38" fillId="0" borderId="0" xfId="0" applyFont="1" applyBorder="1" applyAlignment="1" applyProtection="1">
      <alignment horizontal="center" vertical="center" wrapText="1"/>
      <protection/>
    </xf>
    <xf numFmtId="0" fontId="38" fillId="0" borderId="0" xfId="0" applyFont="1" applyBorder="1" applyAlignment="1" applyProtection="1">
      <alignment vertical="center" wrapText="1"/>
      <protection/>
    </xf>
    <xf numFmtId="164" fontId="38" fillId="0" borderId="0" xfId="0" applyNumberFormat="1" applyFont="1" applyBorder="1" applyAlignment="1" applyProtection="1">
      <alignment horizontal="right" vertical="center" wrapText="1"/>
      <protection/>
    </xf>
    <xf numFmtId="0" fontId="37" fillId="13" borderId="21" xfId="0" applyFont="1" applyFill="1" applyBorder="1" applyAlignment="1" applyProtection="1">
      <alignment horizontal="center" vertical="center" wrapText="1"/>
      <protection/>
    </xf>
    <xf numFmtId="0" fontId="38" fillId="0" borderId="21" xfId="0" applyFont="1" applyBorder="1" applyAlignment="1" applyProtection="1">
      <alignment wrapText="1"/>
      <protection/>
    </xf>
    <xf numFmtId="164" fontId="37" fillId="0" borderId="21" xfId="0" applyNumberFormat="1" applyFont="1" applyBorder="1" applyAlignment="1" applyProtection="1">
      <alignment horizontal="right" wrapText="1"/>
      <protection/>
    </xf>
    <xf numFmtId="0" fontId="37" fillId="0" borderId="21" xfId="0" applyFont="1" applyBorder="1" applyAlignment="1" applyProtection="1">
      <alignment wrapText="1"/>
      <protection/>
    </xf>
    <xf numFmtId="0" fontId="38" fillId="0" borderId="0" xfId="0" applyFont="1" applyAlignment="1" applyProtection="1">
      <alignment vertical="center"/>
      <protection/>
    </xf>
    <xf numFmtId="0" fontId="37" fillId="13" borderId="13" xfId="0" applyFont="1" applyFill="1" applyBorder="1" applyAlignment="1" applyProtection="1">
      <alignment horizontal="center" vertical="center" wrapText="1"/>
      <protection/>
    </xf>
    <xf numFmtId="164" fontId="38" fillId="0" borderId="21" xfId="0" applyNumberFormat="1" applyFont="1" applyBorder="1" applyAlignment="1" applyProtection="1">
      <alignment horizontal="right" wrapText="1"/>
      <protection/>
    </xf>
    <xf numFmtId="0" fontId="38" fillId="0" borderId="15" xfId="0" applyFont="1" applyBorder="1" applyAlignment="1" applyProtection="1">
      <alignment wrapText="1"/>
      <protection/>
    </xf>
    <xf numFmtId="0" fontId="37" fillId="0" borderId="15" xfId="0" applyFont="1" applyBorder="1" applyAlignment="1" applyProtection="1">
      <alignment wrapText="1"/>
      <protection/>
    </xf>
    <xf numFmtId="0" fontId="37" fillId="13" borderId="18" xfId="0" applyFont="1" applyFill="1" applyBorder="1" applyAlignment="1" applyProtection="1">
      <alignment horizontal="center" vertical="center" wrapText="1"/>
      <protection/>
    </xf>
    <xf numFmtId="0" fontId="37" fillId="13" borderId="22" xfId="0" applyFont="1" applyFill="1" applyBorder="1" applyAlignment="1" applyProtection="1">
      <alignment horizontal="center" vertical="center" wrapText="1"/>
      <protection/>
    </xf>
    <xf numFmtId="0" fontId="37" fillId="13" borderId="23" xfId="0" applyFont="1" applyFill="1" applyBorder="1" applyAlignment="1" applyProtection="1">
      <alignment horizontal="center" vertical="center" wrapText="1"/>
      <protection/>
    </xf>
    <xf numFmtId="0" fontId="38" fillId="0" borderId="24" xfId="0" applyFont="1" applyBorder="1" applyAlignment="1" applyProtection="1">
      <alignment wrapText="1"/>
      <protection/>
    </xf>
    <xf numFmtId="0" fontId="38" fillId="0" borderId="19" xfId="0" applyFont="1" applyBorder="1" applyAlignment="1" applyProtection="1">
      <alignment wrapText="1"/>
      <protection/>
    </xf>
    <xf numFmtId="164" fontId="37" fillId="0" borderId="25" xfId="0" applyNumberFormat="1" applyFont="1" applyBorder="1" applyAlignment="1" applyProtection="1">
      <alignment horizontal="right" wrapText="1"/>
      <protection/>
    </xf>
    <xf numFmtId="0" fontId="37" fillId="0" borderId="0" xfId="0" applyFont="1" applyAlignment="1" applyProtection="1">
      <alignment/>
      <protection/>
    </xf>
    <xf numFmtId="0" fontId="38" fillId="0" borderId="0" xfId="0" applyFont="1" applyAlignment="1" applyProtection="1">
      <alignment horizontal="centerContinuous" wrapText="1"/>
      <protection/>
    </xf>
    <xf numFmtId="0" fontId="38" fillId="0" borderId="26" xfId="0" applyFont="1" applyBorder="1" applyAlignment="1" applyProtection="1">
      <alignment/>
      <protection/>
    </xf>
    <xf numFmtId="0" fontId="37" fillId="13" borderId="27" xfId="0" applyFont="1" applyFill="1" applyBorder="1" applyAlignment="1" applyProtection="1">
      <alignment horizontal="center" vertical="center" wrapText="1"/>
      <protection/>
    </xf>
    <xf numFmtId="164" fontId="38" fillId="0" borderId="26" xfId="0" applyNumberFormat="1" applyFont="1" applyBorder="1" applyAlignment="1" applyProtection="1">
      <alignment horizontal="right" wrapText="1"/>
      <protection/>
    </xf>
    <xf numFmtId="0" fontId="37" fillId="13" borderId="28" xfId="0" applyFont="1" applyFill="1" applyBorder="1" applyAlignment="1" applyProtection="1">
      <alignment horizontal="center" vertical="center" wrapText="1"/>
      <protection/>
    </xf>
    <xf numFmtId="0" fontId="38" fillId="0" borderId="0" xfId="0" applyFont="1" applyBorder="1" applyAlignment="1" applyProtection="1">
      <alignment/>
      <protection/>
    </xf>
    <xf numFmtId="164" fontId="38" fillId="0" borderId="27" xfId="0" applyNumberFormat="1" applyFont="1" applyBorder="1" applyAlignment="1" applyProtection="1">
      <alignment horizontal="right" wrapText="1"/>
      <protection/>
    </xf>
    <xf numFmtId="0" fontId="38" fillId="0" borderId="29" xfId="0" applyFont="1" applyBorder="1" applyAlignment="1" applyProtection="1">
      <alignment wrapText="1"/>
      <protection/>
    </xf>
    <xf numFmtId="0" fontId="38" fillId="0" borderId="30" xfId="0" applyFont="1" applyBorder="1" applyAlignment="1" applyProtection="1">
      <alignment wrapText="1"/>
      <protection/>
    </xf>
    <xf numFmtId="0" fontId="38" fillId="0" borderId="18" xfId="0" applyFont="1" applyBorder="1" applyAlignment="1" applyProtection="1">
      <alignment/>
      <protection/>
    </xf>
    <xf numFmtId="0" fontId="38" fillId="0" borderId="31" xfId="0" applyFont="1" applyBorder="1" applyAlignment="1" applyProtection="1">
      <alignment wrapText="1"/>
      <protection/>
    </xf>
    <xf numFmtId="0" fontId="38" fillId="0" borderId="18" xfId="0" applyFont="1" applyBorder="1" applyAlignment="1" applyProtection="1">
      <alignment wrapText="1"/>
      <protection/>
    </xf>
    <xf numFmtId="0" fontId="38" fillId="0" borderId="32" xfId="0" applyFont="1" applyBorder="1" applyAlignment="1" applyProtection="1">
      <alignment wrapText="1"/>
      <protection/>
    </xf>
    <xf numFmtId="0" fontId="37" fillId="0" borderId="0" xfId="0" applyFont="1" applyAlignment="1" applyProtection="1">
      <alignment horizontal="left"/>
      <protection/>
    </xf>
    <xf numFmtId="0" fontId="39" fillId="0" borderId="0" xfId="0" applyFont="1" applyAlignment="1" applyProtection="1">
      <alignment horizontal="left"/>
      <protection/>
    </xf>
    <xf numFmtId="0" fontId="38" fillId="0" borderId="33" xfId="0" applyFont="1" applyBorder="1" applyAlignment="1" applyProtection="1">
      <alignment wrapText="1"/>
      <protection/>
    </xf>
    <xf numFmtId="0" fontId="38" fillId="0" borderId="0" xfId="0" applyFont="1" applyAlignment="1" applyProtection="1">
      <alignment horizontal="left" indent="5"/>
      <protection/>
    </xf>
    <xf numFmtId="0" fontId="38" fillId="0" borderId="19" xfId="0" applyFont="1" applyBorder="1" applyAlignment="1" applyProtection="1">
      <alignment vertical="center" wrapText="1"/>
      <protection/>
    </xf>
    <xf numFmtId="0" fontId="38" fillId="0" borderId="18" xfId="0" applyFont="1" applyBorder="1" applyAlignment="1" applyProtection="1">
      <alignment horizontal="center"/>
      <protection/>
    </xf>
    <xf numFmtId="0" fontId="38" fillId="0" borderId="24" xfId="0" applyFont="1" applyBorder="1" applyAlignment="1" applyProtection="1">
      <alignment vertical="center" wrapText="1"/>
      <protection/>
    </xf>
    <xf numFmtId="0" fontId="37" fillId="0" borderId="15" xfId="0" applyFont="1" applyBorder="1" applyAlignment="1" applyProtection="1">
      <alignment horizontal="right" wrapText="1"/>
      <protection/>
    </xf>
    <xf numFmtId="0" fontId="37" fillId="0" borderId="0" xfId="0" applyFont="1" applyAlignment="1" applyProtection="1">
      <alignment horizontal="centerContinuous"/>
      <protection/>
    </xf>
    <xf numFmtId="0" fontId="37" fillId="0" borderId="0" xfId="0" applyFont="1" applyBorder="1" applyAlignment="1" applyProtection="1">
      <alignment horizontal="centerContinuous"/>
      <protection/>
    </xf>
    <xf numFmtId="164" fontId="38" fillId="0" borderId="0" xfId="0" applyNumberFormat="1" applyFont="1" applyAlignment="1" applyProtection="1">
      <alignment/>
      <protection/>
    </xf>
    <xf numFmtId="0" fontId="38" fillId="0" borderId="0" xfId="0" applyFont="1" applyAlignment="1" applyProtection="1" quotePrefix="1">
      <alignment/>
      <protection/>
    </xf>
    <xf numFmtId="0" fontId="38" fillId="0" borderId="0" xfId="0" applyFont="1" applyAlignment="1" applyProtection="1">
      <alignment horizontal="left" vertical="center" indent="15"/>
      <protection/>
    </xf>
    <xf numFmtId="0" fontId="37" fillId="0" borderId="0" xfId="0" applyFont="1" applyAlignment="1" applyProtection="1">
      <alignment horizontal="center"/>
      <protection/>
    </xf>
    <xf numFmtId="0" fontId="38" fillId="0" borderId="15" xfId="0" applyFont="1" applyBorder="1" applyAlignment="1" applyProtection="1">
      <alignment/>
      <protection/>
    </xf>
    <xf numFmtId="49" fontId="38" fillId="0" borderId="0" xfId="0" applyNumberFormat="1" applyFont="1" applyAlignment="1" applyProtection="1">
      <alignment/>
      <protection/>
    </xf>
    <xf numFmtId="0" fontId="37" fillId="0" borderId="18" xfId="0" applyFont="1" applyBorder="1" applyAlignment="1" applyProtection="1">
      <alignment horizontal="right" wrapText="1"/>
      <protection/>
    </xf>
    <xf numFmtId="0" fontId="37" fillId="0" borderId="15" xfId="0" applyFont="1" applyBorder="1" applyAlignment="1" applyProtection="1">
      <alignment horizontal="right" wrapText="1"/>
      <protection/>
    </xf>
    <xf numFmtId="0" fontId="38" fillId="0" borderId="34" xfId="0" applyFont="1" applyBorder="1" applyAlignment="1" applyProtection="1">
      <alignment wrapText="1"/>
      <protection/>
    </xf>
    <xf numFmtId="0" fontId="40" fillId="0" borderId="33" xfId="0" applyFont="1" applyBorder="1" applyAlignment="1">
      <alignment wrapText="1"/>
    </xf>
    <xf numFmtId="0" fontId="38" fillId="0" borderId="35" xfId="0" applyFont="1"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0795" cap="flat" cmpd="sng" algn="ctr">
          <a:solidFill>
            <a:schemeClr val="phClr"/>
          </a:solidFill>
          <a:prstDash val="solid"/>
        </a:ln>
        <a:ln w="1714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49"/>
  <sheetViews>
    <sheetView showGridLines="0" tabSelected="1" zoomScaleSheetLayoutView="100" zoomScalePageLayoutView="0" workbookViewId="0" topLeftCell="A1">
      <selection activeCell="A1" sqref="A1"/>
    </sheetView>
  </sheetViews>
  <sheetFormatPr defaultColWidth="0.13671875" defaultRowHeight="15" zeroHeight="1"/>
  <cols>
    <col min="1" max="1" width="10.28125" style="2" customWidth="1"/>
    <col min="2" max="2" width="120.8515625" style="2" customWidth="1"/>
    <col min="3" max="3" width="14.28125" style="2" customWidth="1"/>
    <col min="4" max="4" width="0.2890625" style="2" customWidth="1"/>
    <col min="5" max="250" width="9.140625" style="2" hidden="1" customWidth="1"/>
    <col min="251" max="251" width="3.421875" style="2" hidden="1" customWidth="1"/>
    <col min="252" max="252" width="2.7109375" style="2" hidden="1" customWidth="1"/>
    <col min="253" max="253" width="2.00390625" style="2" hidden="1" customWidth="1"/>
    <col min="254" max="254" width="7.421875" style="2" hidden="1" customWidth="1"/>
    <col min="255" max="255" width="4.57421875" style="2" hidden="1" customWidth="1"/>
    <col min="256" max="16384" width="0.13671875" style="2" customWidth="1"/>
  </cols>
  <sheetData>
    <row r="1" spans="1:4" ht="15">
      <c r="A1" s="54" t="s">
        <v>38</v>
      </c>
      <c r="B1" s="54"/>
      <c r="C1" s="55"/>
      <c r="D1" s="38"/>
    </row>
    <row r="2" spans="1:4" ht="15">
      <c r="A2" s="54"/>
      <c r="B2" s="54" t="s">
        <v>25</v>
      </c>
      <c r="C2" s="55"/>
      <c r="D2" s="38"/>
    </row>
    <row r="3" spans="1:3" ht="15" customHeight="1">
      <c r="A3" s="54"/>
      <c r="B3" s="54"/>
      <c r="C3" s="54"/>
    </row>
    <row r="4" spans="1:3" ht="15">
      <c r="A4" s="47" t="s">
        <v>35</v>
      </c>
      <c r="B4" s="54"/>
      <c r="C4" s="54"/>
    </row>
    <row r="5" spans="1:3" ht="15" customHeight="1">
      <c r="A5" s="46"/>
      <c r="B5" s="54"/>
      <c r="C5" s="54"/>
    </row>
    <row r="6" spans="1:4" ht="15">
      <c r="A6" s="1" t="s">
        <v>31</v>
      </c>
      <c r="C6" s="38"/>
      <c r="D6" s="38"/>
    </row>
    <row r="7" spans="1:3" ht="20.25" customHeight="1">
      <c r="A7" s="3" t="s">
        <v>21</v>
      </c>
      <c r="B7" s="4" t="s">
        <v>27</v>
      </c>
      <c r="C7" s="5" t="s">
        <v>24</v>
      </c>
    </row>
    <row r="8" spans="1:5" ht="36.75" customHeight="1">
      <c r="A8" s="40" t="s">
        <v>0</v>
      </c>
      <c r="B8" s="6" t="s">
        <v>41</v>
      </c>
      <c r="C8" s="39">
        <v>7750</v>
      </c>
      <c r="E8" s="56"/>
    </row>
    <row r="9" spans="1:3" ht="19.5" customHeight="1">
      <c r="A9" s="40" t="s">
        <v>1</v>
      </c>
      <c r="B9" s="6" t="s">
        <v>42</v>
      </c>
      <c r="C9" s="39">
        <v>575.4</v>
      </c>
    </row>
    <row r="10" spans="1:3" ht="19.5" customHeight="1">
      <c r="A10" s="40" t="s">
        <v>2</v>
      </c>
      <c r="B10" s="6" t="s">
        <v>45</v>
      </c>
      <c r="C10" s="39">
        <v>85.3</v>
      </c>
    </row>
    <row r="11" spans="1:3" ht="19.5" customHeight="1">
      <c r="A11" s="41" t="s">
        <v>3</v>
      </c>
      <c r="B11" s="7" t="s">
        <v>46</v>
      </c>
      <c r="C11" s="39">
        <v>92</v>
      </c>
    </row>
    <row r="12" spans="1:3" ht="19.5" customHeight="1">
      <c r="A12" s="42"/>
      <c r="B12" s="8" t="s">
        <v>87</v>
      </c>
      <c r="C12" s="9">
        <f>ROUND((C8-C9-C10-C11),1)</f>
        <v>6997.3</v>
      </c>
    </row>
    <row r="13" spans="1:3" ht="19.5" customHeight="1">
      <c r="A13" s="43" t="s">
        <v>4</v>
      </c>
      <c r="B13" s="10" t="s">
        <v>47</v>
      </c>
      <c r="C13" s="39">
        <v>293.6</v>
      </c>
    </row>
    <row r="14" spans="1:3" ht="19.5" customHeight="1">
      <c r="A14" s="40" t="s">
        <v>5</v>
      </c>
      <c r="B14" s="6" t="s">
        <v>43</v>
      </c>
      <c r="C14" s="39">
        <v>20</v>
      </c>
    </row>
    <row r="15" spans="1:3" ht="19.5" customHeight="1">
      <c r="A15" s="40" t="s">
        <v>6</v>
      </c>
      <c r="B15" s="6" t="s">
        <v>44</v>
      </c>
      <c r="C15" s="39">
        <v>4.3</v>
      </c>
    </row>
    <row r="16" spans="1:3" ht="19.5" customHeight="1">
      <c r="A16" s="40" t="s">
        <v>7</v>
      </c>
      <c r="B16" s="6" t="s">
        <v>48</v>
      </c>
      <c r="C16" s="39">
        <v>3.7</v>
      </c>
    </row>
    <row r="17" spans="1:4" ht="31.5" customHeight="1">
      <c r="A17" s="40" t="s">
        <v>8</v>
      </c>
      <c r="B17" s="6" t="s">
        <v>49</v>
      </c>
      <c r="C17" s="39">
        <v>6</v>
      </c>
      <c r="D17" s="57"/>
    </row>
    <row r="18" spans="1:3" ht="19.5" customHeight="1">
      <c r="A18" s="44"/>
      <c r="B18" s="53" t="s">
        <v>88</v>
      </c>
      <c r="C18" s="9">
        <f>ROUND(C13-C14-C15-C16-C17,1)</f>
        <v>259.6</v>
      </c>
    </row>
    <row r="19" spans="1:3" ht="30.75">
      <c r="A19" s="45" t="s">
        <v>9</v>
      </c>
      <c r="B19" s="12" t="s">
        <v>75</v>
      </c>
      <c r="C19" s="13">
        <f>IF(ISERR(ROUND(C12/C18,1)),"",ROUND(C12/C18,1))</f>
        <v>27</v>
      </c>
    </row>
    <row r="20" spans="1:3" ht="12" customHeight="1">
      <c r="A20" s="14"/>
      <c r="B20" s="15"/>
      <c r="C20" s="16"/>
    </row>
    <row r="21" ht="15">
      <c r="A21" s="1" t="s">
        <v>32</v>
      </c>
    </row>
    <row r="22" spans="1:3" ht="20.25" customHeight="1">
      <c r="A22" s="17" t="s">
        <v>21</v>
      </c>
      <c r="B22" s="17" t="s">
        <v>28</v>
      </c>
      <c r="C22" s="17" t="s">
        <v>24</v>
      </c>
    </row>
    <row r="23" spans="1:3" ht="19.5" customHeight="1">
      <c r="A23" s="18" t="s">
        <v>10</v>
      </c>
      <c r="B23" s="18" t="s">
        <v>63</v>
      </c>
      <c r="C23" s="23">
        <v>575.4</v>
      </c>
    </row>
    <row r="24" spans="1:3" ht="19.5" customHeight="1">
      <c r="A24" s="18" t="s">
        <v>11</v>
      </c>
      <c r="B24" s="18" t="s">
        <v>50</v>
      </c>
      <c r="C24" s="23">
        <v>2</v>
      </c>
    </row>
    <row r="25" spans="1:3" ht="33.75" customHeight="1">
      <c r="A25" s="18" t="s">
        <v>12</v>
      </c>
      <c r="B25" s="18" t="s">
        <v>51</v>
      </c>
      <c r="C25" s="23">
        <v>3.1</v>
      </c>
    </row>
    <row r="26" spans="1:3" ht="19.5" customHeight="1">
      <c r="A26" s="18" t="s">
        <v>13</v>
      </c>
      <c r="B26" s="18" t="s">
        <v>52</v>
      </c>
      <c r="C26" s="23">
        <v>10</v>
      </c>
    </row>
    <row r="27" spans="1:3" ht="19.5" customHeight="1">
      <c r="A27" s="44"/>
      <c r="B27" s="53" t="s">
        <v>89</v>
      </c>
      <c r="C27" s="19">
        <f>ROUND(C23-C24-C25-C26,1)</f>
        <v>560.3</v>
      </c>
    </row>
    <row r="28" spans="1:3" ht="19.5" customHeight="1">
      <c r="A28" s="18" t="s">
        <v>14</v>
      </c>
      <c r="B28" s="18" t="s">
        <v>53</v>
      </c>
      <c r="C28" s="23">
        <v>20</v>
      </c>
    </row>
    <row r="29" spans="1:3" ht="19.5" customHeight="1">
      <c r="A29" s="18" t="s">
        <v>15</v>
      </c>
      <c r="B29" s="18" t="s">
        <v>54</v>
      </c>
      <c r="C29" s="23">
        <v>0.2</v>
      </c>
    </row>
    <row r="30" spans="1:3" ht="19.5" customHeight="1">
      <c r="A30" s="18" t="s">
        <v>16</v>
      </c>
      <c r="B30" s="18" t="s">
        <v>55</v>
      </c>
      <c r="C30" s="23">
        <v>0.3</v>
      </c>
    </row>
    <row r="31" spans="1:3" ht="19.5" customHeight="1">
      <c r="A31" s="18" t="s">
        <v>17</v>
      </c>
      <c r="B31" s="18" t="s">
        <v>56</v>
      </c>
      <c r="C31" s="23">
        <v>0.5</v>
      </c>
    </row>
    <row r="32" spans="1:3" ht="33" customHeight="1">
      <c r="A32" s="18" t="s">
        <v>18</v>
      </c>
      <c r="B32" s="18" t="s">
        <v>49</v>
      </c>
      <c r="C32" s="23">
        <v>0.2</v>
      </c>
    </row>
    <row r="33" spans="1:3" ht="17.25" customHeight="1">
      <c r="A33" s="62" t="s">
        <v>90</v>
      </c>
      <c r="B33" s="63"/>
      <c r="C33" s="19">
        <f>ROUND(C28-C29-C30-C31-C32,1)</f>
        <v>18.8</v>
      </c>
    </row>
    <row r="34" spans="1:3" ht="39.75" customHeight="1">
      <c r="A34" s="18" t="s">
        <v>26</v>
      </c>
      <c r="B34" s="20" t="s">
        <v>57</v>
      </c>
      <c r="C34" s="19">
        <f>IF(ISERR(ROUND(C27/C33,1)),"",ROUND(C27/C33,1))</f>
        <v>29.8</v>
      </c>
    </row>
    <row r="35" ht="12" customHeight="1">
      <c r="A35" s="21"/>
    </row>
    <row r="36" ht="15">
      <c r="A36" s="1" t="s">
        <v>64</v>
      </c>
    </row>
    <row r="37" spans="1:3" ht="20.25" customHeight="1">
      <c r="A37" s="17" t="s">
        <v>21</v>
      </c>
      <c r="B37" s="22" t="s">
        <v>29</v>
      </c>
      <c r="C37" s="35" t="s">
        <v>24</v>
      </c>
    </row>
    <row r="38" spans="1:3" ht="19.5" customHeight="1">
      <c r="A38" s="18" t="s">
        <v>19</v>
      </c>
      <c r="B38" s="18" t="s">
        <v>58</v>
      </c>
      <c r="C38" s="23" t="str">
        <f>IF(C19&gt;=C34,C27,"N/A")</f>
        <v>N/A</v>
      </c>
    </row>
    <row r="39" spans="1:3" ht="35.25" customHeight="1">
      <c r="A39" s="64" t="s">
        <v>20</v>
      </c>
      <c r="B39" s="24" t="s">
        <v>59</v>
      </c>
      <c r="C39" s="23">
        <v>2.9</v>
      </c>
    </row>
    <row r="40" spans="1:3" ht="18" customHeight="1">
      <c r="A40" s="65"/>
      <c r="B40" s="24" t="s">
        <v>60</v>
      </c>
      <c r="C40" s="36">
        <f>C33</f>
        <v>18.8</v>
      </c>
    </row>
    <row r="41" spans="1:3" ht="34.5" customHeight="1">
      <c r="A41" s="48"/>
      <c r="B41" s="25" t="s">
        <v>36</v>
      </c>
      <c r="C41" s="19">
        <f>IF(C39="N/A","N/A",ROUND(C39*C33,1))</f>
        <v>54.5</v>
      </c>
    </row>
    <row r="42" spans="1:3" ht="12" customHeight="1">
      <c r="A42" s="58"/>
      <c r="B42" s="59"/>
      <c r="C42" s="34"/>
    </row>
    <row r="43" spans="1:3" ht="15">
      <c r="A43" s="1" t="s">
        <v>61</v>
      </c>
      <c r="C43" s="34"/>
    </row>
    <row r="44" spans="1:3" ht="20.25" customHeight="1">
      <c r="A44" s="26"/>
      <c r="B44" s="27" t="s">
        <v>30</v>
      </c>
      <c r="C44" s="37"/>
    </row>
    <row r="45" spans="1:3" ht="50.25" customHeight="1">
      <c r="A45" s="18" t="s">
        <v>33</v>
      </c>
      <c r="B45" s="29" t="s">
        <v>62</v>
      </c>
      <c r="C45" s="60"/>
    </row>
    <row r="46" spans="1:2" ht="15" customHeight="1">
      <c r="A46" s="58"/>
      <c r="B46" s="59"/>
    </row>
    <row r="47" ht="15">
      <c r="A47" s="2" t="s">
        <v>22</v>
      </c>
    </row>
    <row r="48" ht="15">
      <c r="A48" s="2" t="s">
        <v>23</v>
      </c>
    </row>
    <row r="49" ht="15">
      <c r="A49" s="61" t="s">
        <v>74</v>
      </c>
    </row>
  </sheetData>
  <sheetProtection/>
  <mergeCells count="2">
    <mergeCell ref="A33:B33"/>
    <mergeCell ref="A39:A40"/>
  </mergeCells>
  <dataValidations count="1">
    <dataValidation type="custom" allowBlank="1" showErrorMessage="1" errorTitle="Error" error="Only numeric values with one decimal place allowed." sqref="C13:C17 C8:C11 C28:C32 C23:C26">
      <formula1>IF(ISNUMBER(C13),IF(ISERR(FIND(".",C13,1)),0,LEN(C13)-FIND(".",C13,1))&lt;2,FALSE)</formula1>
    </dataValidation>
  </dataValidations>
  <printOptions horizontalCentered="1"/>
  <pageMargins left="0.2" right="0.2" top="0.35" bottom="0" header="0.05" footer="0"/>
  <pageSetup fitToHeight="100"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C36"/>
  <sheetViews>
    <sheetView showGridLines="0" zoomScaleSheetLayoutView="100" zoomScalePageLayoutView="0" workbookViewId="0" topLeftCell="A1">
      <selection activeCell="A1" sqref="A1"/>
    </sheetView>
  </sheetViews>
  <sheetFormatPr defaultColWidth="0.2890625" defaultRowHeight="15" zeroHeight="1"/>
  <cols>
    <col min="1" max="1" width="10.421875" style="2" customWidth="1"/>
    <col min="2" max="2" width="117.8515625" style="2" bestFit="1" customWidth="1"/>
    <col min="3" max="3" width="13.57421875" style="2" customWidth="1"/>
    <col min="4" max="4" width="0.2890625" style="2" customWidth="1"/>
    <col min="5" max="255" width="9.140625" style="2" hidden="1" customWidth="1"/>
    <col min="256" max="16384" width="0.2890625" style="2" customWidth="1"/>
  </cols>
  <sheetData>
    <row r="1" spans="1:3" ht="14.25" customHeight="1">
      <c r="A1" s="54" t="s">
        <v>39</v>
      </c>
      <c r="B1" s="54"/>
      <c r="C1" s="54"/>
    </row>
    <row r="2" spans="1:3" ht="15">
      <c r="A2" s="54"/>
      <c r="B2" s="54" t="s">
        <v>25</v>
      </c>
      <c r="C2" s="54"/>
    </row>
    <row r="3" spans="1:3" ht="15" customHeight="1">
      <c r="A3" s="54"/>
      <c r="B3" s="54"/>
      <c r="C3" s="54"/>
    </row>
    <row r="4" spans="1:3" ht="15">
      <c r="A4" s="47" t="s">
        <v>35</v>
      </c>
      <c r="B4" s="54"/>
      <c r="C4" s="54"/>
    </row>
    <row r="5" spans="1:3" ht="15" customHeight="1">
      <c r="A5" s="46"/>
      <c r="B5" s="54"/>
      <c r="C5" s="54"/>
    </row>
    <row r="6" ht="15">
      <c r="A6" s="1" t="s">
        <v>31</v>
      </c>
    </row>
    <row r="7" spans="1:3" ht="20.25" customHeight="1">
      <c r="A7" s="3" t="s">
        <v>21</v>
      </c>
      <c r="B7" s="4" t="s">
        <v>27</v>
      </c>
      <c r="C7" s="5" t="s">
        <v>24</v>
      </c>
    </row>
    <row r="8" spans="1:3" ht="47.25" customHeight="1">
      <c r="A8" s="45" t="s">
        <v>34</v>
      </c>
      <c r="B8" s="30" t="s">
        <v>76</v>
      </c>
      <c r="C8" s="13">
        <v>26.5</v>
      </c>
    </row>
    <row r="9" spans="1:3" ht="15">
      <c r="A9" s="14"/>
      <c r="B9" s="15"/>
      <c r="C9" s="16"/>
    </row>
    <row r="10" ht="15">
      <c r="A10" s="1" t="s">
        <v>32</v>
      </c>
    </row>
    <row r="11" spans="1:3" ht="20.25" customHeight="1">
      <c r="A11" s="17" t="s">
        <v>21</v>
      </c>
      <c r="B11" s="17" t="s">
        <v>28</v>
      </c>
      <c r="C11" s="17" t="s">
        <v>24</v>
      </c>
    </row>
    <row r="12" spans="1:3" ht="33.75" customHeight="1">
      <c r="A12" s="18" t="s">
        <v>10</v>
      </c>
      <c r="B12" s="18" t="s">
        <v>65</v>
      </c>
      <c r="C12" s="23">
        <v>575.4</v>
      </c>
    </row>
    <row r="13" spans="1:3" ht="19.5" customHeight="1">
      <c r="A13" s="18" t="s">
        <v>11</v>
      </c>
      <c r="B13" s="18" t="s">
        <v>50</v>
      </c>
      <c r="C13" s="23">
        <v>2</v>
      </c>
    </row>
    <row r="14" spans="1:3" ht="33.75" customHeight="1">
      <c r="A14" s="18" t="s">
        <v>12</v>
      </c>
      <c r="B14" s="18" t="s">
        <v>72</v>
      </c>
      <c r="C14" s="23">
        <v>3.1</v>
      </c>
    </row>
    <row r="15" spans="1:3" ht="19.5" customHeight="1">
      <c r="A15" s="44"/>
      <c r="B15" s="53" t="s">
        <v>91</v>
      </c>
      <c r="C15" s="19">
        <f>ROUND(C12-C13-C14,1)</f>
        <v>570.3</v>
      </c>
    </row>
    <row r="16" spans="1:3" ht="19.5" customHeight="1">
      <c r="A16" s="18" t="s">
        <v>14</v>
      </c>
      <c r="B16" s="18" t="s">
        <v>53</v>
      </c>
      <c r="C16" s="23">
        <v>20</v>
      </c>
    </row>
    <row r="17" spans="1:3" ht="19.5" customHeight="1">
      <c r="A17" s="18" t="s">
        <v>15</v>
      </c>
      <c r="B17" s="18" t="s">
        <v>54</v>
      </c>
      <c r="C17" s="23">
        <v>0.2</v>
      </c>
    </row>
    <row r="18" spans="1:3" ht="19.5" customHeight="1">
      <c r="A18" s="18" t="s">
        <v>16</v>
      </c>
      <c r="B18" s="18" t="s">
        <v>55</v>
      </c>
      <c r="C18" s="23">
        <v>0.3</v>
      </c>
    </row>
    <row r="19" spans="1:3" ht="34.5" customHeight="1">
      <c r="A19" s="18" t="s">
        <v>17</v>
      </c>
      <c r="B19" s="18" t="s">
        <v>49</v>
      </c>
      <c r="C19" s="23">
        <v>0.2</v>
      </c>
    </row>
    <row r="20" spans="1:3" ht="19.5" customHeight="1">
      <c r="A20" s="62" t="s">
        <v>92</v>
      </c>
      <c r="B20" s="63"/>
      <c r="C20" s="19">
        <f>ROUND(C16-C17-C18-C19,1)</f>
        <v>19.3</v>
      </c>
    </row>
    <row r="21" spans="1:3" ht="39.75" customHeight="1">
      <c r="A21" s="18" t="s">
        <v>26</v>
      </c>
      <c r="B21" s="20" t="s">
        <v>57</v>
      </c>
      <c r="C21" s="19">
        <f>IF(ISERR(ROUND(C15/C20,1)),"",ROUND(C15/C20,1))</f>
        <v>29.5</v>
      </c>
    </row>
    <row r="22" ht="15">
      <c r="A22" s="21"/>
    </row>
    <row r="23" ht="15">
      <c r="A23" s="1" t="s">
        <v>64</v>
      </c>
    </row>
    <row r="24" spans="1:3" ht="20.25" customHeight="1">
      <c r="A24" s="17" t="s">
        <v>21</v>
      </c>
      <c r="B24" s="22" t="s">
        <v>29</v>
      </c>
      <c r="C24" s="35" t="s">
        <v>24</v>
      </c>
    </row>
    <row r="25" spans="1:3" ht="19.5" customHeight="1">
      <c r="A25" s="18" t="s">
        <v>19</v>
      </c>
      <c r="B25" s="18" t="s">
        <v>66</v>
      </c>
      <c r="C25" s="23" t="str">
        <f>IF(C8&gt;=C21,C15,"N/A")</f>
        <v>N/A</v>
      </c>
    </row>
    <row r="26" spans="1:3" ht="33.75" customHeight="1">
      <c r="A26" s="66" t="s">
        <v>20</v>
      </c>
      <c r="B26" s="24" t="s">
        <v>67</v>
      </c>
      <c r="C26" s="23">
        <f>IF(C8&lt;C21,C21-C8,"N/A")</f>
        <v>3</v>
      </c>
    </row>
    <row r="27" spans="1:3" ht="18" customHeight="1">
      <c r="A27" s="65"/>
      <c r="B27" s="24" t="s">
        <v>60</v>
      </c>
      <c r="C27" s="36">
        <f>C20</f>
        <v>19.3</v>
      </c>
    </row>
    <row r="28" spans="1:3" ht="35.25" customHeight="1">
      <c r="A28" s="48"/>
      <c r="B28" s="25" t="s">
        <v>36</v>
      </c>
      <c r="C28" s="9">
        <f>IF(C26="N/A","N/A",ROUND(C26*C20,1))</f>
        <v>57.9</v>
      </c>
    </row>
    <row r="29" spans="1:2" ht="15" customHeight="1">
      <c r="A29" s="58"/>
      <c r="B29" s="59"/>
    </row>
    <row r="30" ht="15">
      <c r="A30" s="1" t="s">
        <v>61</v>
      </c>
    </row>
    <row r="31" spans="1:3" ht="20.25" customHeight="1">
      <c r="A31" s="26"/>
      <c r="B31" s="27" t="s">
        <v>30</v>
      </c>
      <c r="C31" s="28"/>
    </row>
    <row r="32" spans="1:3" ht="66" customHeight="1">
      <c r="A32" s="18" t="s">
        <v>33</v>
      </c>
      <c r="B32" s="29" t="s">
        <v>68</v>
      </c>
      <c r="C32" s="60"/>
    </row>
    <row r="33" spans="1:2" ht="15">
      <c r="A33" s="58"/>
      <c r="B33" s="59"/>
    </row>
    <row r="34" ht="15">
      <c r="A34" s="2" t="s">
        <v>22</v>
      </c>
    </row>
    <row r="35" ht="15">
      <c r="A35" s="2" t="s">
        <v>23</v>
      </c>
    </row>
    <row r="36" ht="15">
      <c r="A36" s="61" t="s">
        <v>74</v>
      </c>
    </row>
  </sheetData>
  <sheetProtection/>
  <mergeCells count="2">
    <mergeCell ref="A20:B20"/>
    <mergeCell ref="A26:A27"/>
  </mergeCells>
  <dataValidations count="5">
    <dataValidation type="custom" allowBlank="1" showErrorMessage="1" errorTitle="Error" error="Only numeric values with one decimal place allowed." sqref="C8 C12:C14">
      <formula1>IF(ISNUMBER(C8),IF(ISERR(FIND(".",C8,1)),0,LEN(C8)-FIND(".",C8,1))&lt;2,FALSE)</formula1>
    </dataValidation>
    <dataValidation type="custom" allowBlank="1" showErrorMessage="1" errorTitle="Error" error="Only numeric values with one decimal place allowed." sqref="C19">
      <formula1>IF(ISNUMBER(C16),IF(ISERR(FIND(".",C16,1)),0,LEN(C16)-FIND(".",C16,1))&lt;2,FALSE)</formula1>
    </dataValidation>
    <dataValidation type="custom" allowBlank="1" showErrorMessage="1" errorTitle="Error" error="Only numeric values with one decimal place allowed." sqref="C16">
      <formula1>IF(ISNUMBER(C16),IF(ISERR(FIND(".",C16,1)),0,LEN(C16)-FIND(".",C16,1))&lt;2,FALSE)</formula1>
    </dataValidation>
    <dataValidation type="custom" allowBlank="1" showErrorMessage="1" errorTitle="Error" error="Only numeric values with one decimal place allowed." sqref="C17">
      <formula1>IF(ISNUMBER(C16),IF(ISERR(FIND(".",C16,1)),0,LEN(C16)-FIND(".",C16,1))&lt;2,FALSE)</formula1>
    </dataValidation>
    <dataValidation type="custom" allowBlank="1" showErrorMessage="1" errorTitle="Error" error="Only numeric values with one decimal place allowed." sqref="C18">
      <formula1>IF(ISNUMBER(C16),IF(ISERR(FIND(".",C16,1)),0,LEN(C16)-FIND(".",C16,1))&lt;2,FALSE)</formula1>
    </dataValidation>
  </dataValidations>
  <printOptions horizontalCentered="1"/>
  <pageMargins left="0.2" right="0.2" top="0.35" bottom="0" header="0.05" footer="0"/>
  <pageSetup fitToHeight="100" horizontalDpi="600" verticalDpi="600" orientation="portrait" scale="77" r:id="rId1"/>
</worksheet>
</file>

<file path=xl/worksheets/sheet3.xml><?xml version="1.0" encoding="utf-8"?>
<worksheet xmlns="http://schemas.openxmlformats.org/spreadsheetml/2006/main" xmlns:r="http://schemas.openxmlformats.org/officeDocument/2006/relationships">
  <dimension ref="A1:C37"/>
  <sheetViews>
    <sheetView showGridLines="0" zoomScalePageLayoutView="0" workbookViewId="0" topLeftCell="A1">
      <selection activeCell="A1" sqref="A1"/>
    </sheetView>
  </sheetViews>
  <sheetFormatPr defaultColWidth="0" defaultRowHeight="15" zeroHeight="1"/>
  <cols>
    <col min="1" max="1" width="10.421875" style="2" customWidth="1"/>
    <col min="2" max="2" width="125.8515625" style="2" bestFit="1" customWidth="1"/>
    <col min="3" max="3" width="10.28125" style="2" customWidth="1"/>
    <col min="4" max="4" width="0.2890625" style="2" customWidth="1"/>
    <col min="5" max="255" width="9.140625" style="2" hidden="1" customWidth="1"/>
    <col min="256" max="16384" width="3.140625" style="2" hidden="1" customWidth="1"/>
  </cols>
  <sheetData>
    <row r="1" spans="1:3" ht="15">
      <c r="A1" s="54" t="s">
        <v>40</v>
      </c>
      <c r="B1" s="54"/>
      <c r="C1" s="54"/>
    </row>
    <row r="2" spans="1:3" ht="15">
      <c r="A2" s="54"/>
      <c r="B2" s="54" t="s">
        <v>25</v>
      </c>
      <c r="C2" s="54"/>
    </row>
    <row r="3" spans="1:3" ht="15" customHeight="1">
      <c r="A3" s="54"/>
      <c r="B3" s="54"/>
      <c r="C3" s="54"/>
    </row>
    <row r="4" spans="1:3" ht="15">
      <c r="A4" s="47" t="s">
        <v>35</v>
      </c>
      <c r="B4" s="54"/>
      <c r="C4" s="54"/>
    </row>
    <row r="5" spans="1:3" ht="15" customHeight="1">
      <c r="A5" s="46"/>
      <c r="B5" s="54"/>
      <c r="C5" s="54"/>
    </row>
    <row r="6" ht="15">
      <c r="A6" s="1" t="s">
        <v>31</v>
      </c>
    </row>
    <row r="7" spans="1:3" ht="20.25" customHeight="1">
      <c r="A7" s="3" t="s">
        <v>21</v>
      </c>
      <c r="B7" s="4" t="s">
        <v>27</v>
      </c>
      <c r="C7" s="5" t="s">
        <v>24</v>
      </c>
    </row>
    <row r="8" spans="1:3" ht="65.25" customHeight="1">
      <c r="A8" s="45" t="s">
        <v>34</v>
      </c>
      <c r="B8" s="50" t="s">
        <v>77</v>
      </c>
      <c r="C8" s="13">
        <v>26.5</v>
      </c>
    </row>
    <row r="9" spans="1:3" ht="15">
      <c r="A9" s="14"/>
      <c r="B9" s="15"/>
      <c r="C9" s="16"/>
    </row>
    <row r="10" spans="1:3" ht="15">
      <c r="A10" s="32" t="s">
        <v>32</v>
      </c>
      <c r="B10" s="33"/>
      <c r="C10" s="33"/>
    </row>
    <row r="11" spans="1:3" ht="15">
      <c r="A11" s="49" t="s">
        <v>69</v>
      </c>
      <c r="B11" s="33"/>
      <c r="C11" s="33"/>
    </row>
    <row r="12" spans="1:3" ht="20.25" customHeight="1">
      <c r="A12" s="17" t="s">
        <v>21</v>
      </c>
      <c r="B12" s="17" t="s">
        <v>78</v>
      </c>
      <c r="C12" s="17" t="s">
        <v>24</v>
      </c>
    </row>
    <row r="13" spans="1:3" ht="33" customHeight="1">
      <c r="A13" s="18" t="s">
        <v>10</v>
      </c>
      <c r="B13" s="18" t="s">
        <v>83</v>
      </c>
      <c r="C13" s="23">
        <v>575.4</v>
      </c>
    </row>
    <row r="14" spans="1:3" ht="32.25" customHeight="1">
      <c r="A14" s="18" t="s">
        <v>11</v>
      </c>
      <c r="B14" s="18" t="s">
        <v>84</v>
      </c>
      <c r="C14" s="23">
        <v>5.1</v>
      </c>
    </row>
    <row r="15" spans="1:3" ht="19.5" customHeight="1">
      <c r="A15" s="18" t="s">
        <v>12</v>
      </c>
      <c r="B15" s="18" t="s">
        <v>79</v>
      </c>
      <c r="C15" s="23">
        <v>0</v>
      </c>
    </row>
    <row r="16" spans="1:3" ht="19.5" customHeight="1">
      <c r="A16" s="11"/>
      <c r="B16" s="53" t="s">
        <v>93</v>
      </c>
      <c r="C16" s="19">
        <f>ROUND(C13-C15-C14,1)</f>
        <v>570.3</v>
      </c>
    </row>
    <row r="17" spans="1:3" ht="19.5" customHeight="1">
      <c r="A17" s="18" t="s">
        <v>14</v>
      </c>
      <c r="B17" s="18" t="s">
        <v>85</v>
      </c>
      <c r="C17" s="23">
        <v>20</v>
      </c>
    </row>
    <row r="18" spans="1:3" ht="48.75" customHeight="1">
      <c r="A18" s="18" t="s">
        <v>15</v>
      </c>
      <c r="B18" s="18" t="s">
        <v>70</v>
      </c>
      <c r="C18" s="23">
        <v>0.3</v>
      </c>
    </row>
    <row r="19" spans="1:3" ht="19.5" customHeight="1">
      <c r="A19" s="18" t="s">
        <v>16</v>
      </c>
      <c r="B19" s="18" t="s">
        <v>71</v>
      </c>
      <c r="C19" s="23">
        <v>0.2</v>
      </c>
    </row>
    <row r="20" spans="1:3" ht="19.5" customHeight="1">
      <c r="A20" s="18" t="s">
        <v>17</v>
      </c>
      <c r="B20" s="24" t="s">
        <v>80</v>
      </c>
      <c r="C20" s="23">
        <v>0</v>
      </c>
    </row>
    <row r="21" spans="1:3" ht="19.5" customHeight="1">
      <c r="A21" s="51"/>
      <c r="B21" s="8" t="s">
        <v>82</v>
      </c>
      <c r="C21" s="19">
        <f>ROUND(C17-C18-C19-C20,1)</f>
        <v>19.5</v>
      </c>
    </row>
    <row r="22" spans="1:3" ht="39.75" customHeight="1">
      <c r="A22" s="18" t="s">
        <v>26</v>
      </c>
      <c r="B22" s="20" t="s">
        <v>81</v>
      </c>
      <c r="C22" s="19">
        <f>IF(ISERR(ROUND(C16/C21,1)),"",ROUND(C16/C21,1))</f>
        <v>29.2</v>
      </c>
    </row>
    <row r="23" ht="15">
      <c r="A23" s="21"/>
    </row>
    <row r="24" ht="15">
      <c r="A24" s="1" t="s">
        <v>64</v>
      </c>
    </row>
    <row r="25" spans="1:3" ht="20.25" customHeight="1">
      <c r="A25" s="17" t="s">
        <v>21</v>
      </c>
      <c r="B25" s="22" t="s">
        <v>29</v>
      </c>
      <c r="C25" s="22" t="s">
        <v>24</v>
      </c>
    </row>
    <row r="26" spans="1:3" ht="19.5" customHeight="1">
      <c r="A26" s="18" t="s">
        <v>19</v>
      </c>
      <c r="B26" s="18" t="s">
        <v>66</v>
      </c>
      <c r="C26" s="23" t="str">
        <f>IF(C8&gt;=C22,C16,"N/A")</f>
        <v>N/A</v>
      </c>
    </row>
    <row r="27" spans="1:3" ht="33" customHeight="1">
      <c r="A27" s="66" t="s">
        <v>20</v>
      </c>
      <c r="B27" s="24" t="s">
        <v>73</v>
      </c>
      <c r="C27" s="23">
        <f>IF(ISERR(IF(C8&lt;C22,C22-C8,"N/A")),"N/A",IF(C8&lt;C22,C22-C8,"N/A"))</f>
        <v>2.6999999999999993</v>
      </c>
    </row>
    <row r="28" spans="1:3" ht="18" customHeight="1">
      <c r="A28" s="65"/>
      <c r="B28" s="24" t="s">
        <v>60</v>
      </c>
      <c r="C28" s="23">
        <f>C21</f>
        <v>19.5</v>
      </c>
    </row>
    <row r="29" spans="1:3" ht="33.75" customHeight="1">
      <c r="A29" s="48"/>
      <c r="B29" s="25" t="s">
        <v>37</v>
      </c>
      <c r="C29" s="31">
        <f>IF(C27="N/A","N/A",ROUND(C27*C21,1))</f>
        <v>52.7</v>
      </c>
    </row>
    <row r="30" spans="1:2" ht="15" customHeight="1">
      <c r="A30" s="58"/>
      <c r="B30" s="59"/>
    </row>
    <row r="31" ht="15">
      <c r="A31" s="1" t="s">
        <v>61</v>
      </c>
    </row>
    <row r="32" spans="1:3" ht="20.25" customHeight="1">
      <c r="A32" s="26"/>
      <c r="B32" s="27" t="s">
        <v>30</v>
      </c>
      <c r="C32" s="28"/>
    </row>
    <row r="33" spans="1:3" ht="66" customHeight="1">
      <c r="A33" s="18" t="s">
        <v>33</v>
      </c>
      <c r="B33" s="52" t="s">
        <v>86</v>
      </c>
      <c r="C33" s="60"/>
    </row>
    <row r="34" spans="1:2" ht="15">
      <c r="A34" s="58"/>
      <c r="B34" s="59"/>
    </row>
    <row r="35" ht="15">
      <c r="A35" s="2" t="s">
        <v>22</v>
      </c>
    </row>
    <row r="36" ht="15">
      <c r="A36" s="2" t="s">
        <v>23</v>
      </c>
    </row>
    <row r="37" ht="15">
      <c r="A37" s="61" t="s">
        <v>74</v>
      </c>
    </row>
    <row r="38" ht="15" hidden="1"/>
  </sheetData>
  <sheetProtection/>
  <mergeCells count="1">
    <mergeCell ref="A27:A28"/>
  </mergeCells>
  <dataValidations count="1">
    <dataValidation type="custom" allowBlank="1" showErrorMessage="1" errorTitle="Error" error="Only numeric values with one decimal place allowed." sqref="C8 C17:C20 C13:C15">
      <formula1>IF(ISNUMBER(C8),IF(ISERR(FIND(".",C8,1)),0,LEN(C8)-FIND(".",C8,1))&lt;2,FALSE)</formula1>
    </dataValidation>
  </dataValidations>
  <printOptions horizontalCentered="1"/>
  <pageMargins left="0.2" right="0.2" top="0.35" bottom="0" header="0.05" footer="0"/>
  <pageSetup fitToHeight="100"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Calculations Example - Independent Study (CA Dept of Education)</dc:title>
  <dc:subject>Independent Study ratio calculation example worksheets for districts, county offices of education and charter schools for fiscal year 2015-16.</dc:subject>
  <dc:creator>Leslie Sharp</dc:creator>
  <cp:keywords/>
  <dc:description/>
  <cp:lastModifiedBy>Taylor Uda</cp:lastModifiedBy>
  <cp:lastPrinted>2016-04-19T15:57:21Z</cp:lastPrinted>
  <dcterms:created xsi:type="dcterms:W3CDTF">2015-01-27T21:49:55Z</dcterms:created>
  <dcterms:modified xsi:type="dcterms:W3CDTF">2021-08-05T19:24:11Z</dcterms:modified>
  <cp:category/>
  <cp:version/>
  <cp:contentType/>
  <cp:contentStatus/>
</cp:coreProperties>
</file>