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4915" windowHeight="12015" activeTab="0"/>
  </bookViews>
  <sheets>
    <sheet name="2012-13 SSDCOEBR 1st" sheetId="1" r:id="rId1"/>
  </sheets>
  <definedNames>
    <definedName name="_xlnm.Print_Titles" localSheetId="0">'2012-13 SSDCOEBR 1st'!$1:$5</definedName>
  </definedNames>
  <calcPr fullCalcOnLoad="1"/>
</workbook>
</file>

<file path=xl/sharedStrings.xml><?xml version="1.0" encoding="utf-8"?>
<sst xmlns="http://schemas.openxmlformats.org/spreadsheetml/2006/main" count="89" uniqueCount="89">
  <si>
    <t>SMALL SCHOOL DISTRICT AND COUNTY OFFICE OF EDUCATION</t>
  </si>
  <si>
    <t>BUS REPLACEMENT PROGRAM</t>
  </si>
  <si>
    <t>FISCAL YEAR 2012-13</t>
  </si>
  <si>
    <t>County Code</t>
  </si>
  <si>
    <t>District Code</t>
  </si>
  <si>
    <t>Local Educational Agency</t>
  </si>
  <si>
    <t>Bus Number</t>
  </si>
  <si>
    <t>Amador COE</t>
  </si>
  <si>
    <t>Bret Harte Union High</t>
  </si>
  <si>
    <t>Sierra Unified</t>
  </si>
  <si>
    <t>Maple Creek Elementary</t>
  </si>
  <si>
    <t>Calipatria Unified</t>
  </si>
  <si>
    <t>Kern COE</t>
  </si>
  <si>
    <t>88-23</t>
  </si>
  <si>
    <t>Mojave Unified</t>
  </si>
  <si>
    <t>Muroc Joint Unified</t>
  </si>
  <si>
    <t>10-80</t>
  </si>
  <si>
    <t>Pond Union</t>
  </si>
  <si>
    <t>Semitropic Elementary</t>
  </si>
  <si>
    <t>Taft City</t>
  </si>
  <si>
    <t>Wasco Union High</t>
  </si>
  <si>
    <t>Pioneer Union Elementary</t>
  </si>
  <si>
    <t>Lassen Union High</t>
  </si>
  <si>
    <t>Acton-Agua Dulce</t>
  </si>
  <si>
    <t>91-17</t>
  </si>
  <si>
    <t>Madera COE</t>
  </si>
  <si>
    <t>MC07</t>
  </si>
  <si>
    <t>Bass Lake Joint Union Elementary</t>
  </si>
  <si>
    <t>Point Arena Joint Union High</t>
  </si>
  <si>
    <t>McSwain Union Elementary</t>
  </si>
  <si>
    <t>Dos Palos - Oro Loma Joint Unified</t>
  </si>
  <si>
    <t>Plumas Unified</t>
  </si>
  <si>
    <t>River Delta Unified</t>
  </si>
  <si>
    <t>Aromas-San Juan Unified</t>
  </si>
  <si>
    <t>Trona Joint Unified</t>
  </si>
  <si>
    <t>Shasta COE</t>
  </si>
  <si>
    <t>Anderson Union High</t>
  </si>
  <si>
    <t>Marcum-Illinois</t>
  </si>
  <si>
    <t>Burnt Ranch</t>
  </si>
  <si>
    <t>5-89</t>
  </si>
  <si>
    <t>Big Oak Flat-Groveland Unified</t>
  </si>
  <si>
    <t>Estimated Entitlement</t>
  </si>
  <si>
    <t>Current Apportionment</t>
  </si>
  <si>
    <t>Remaining Balance</t>
  </si>
  <si>
    <t>SCHEDULE OF THE FIRST APPORTIONMENT FOR THE</t>
  </si>
  <si>
    <t>AMADOR COUNTY</t>
  </si>
  <si>
    <t>AMADOR COUNTY TOTAL</t>
  </si>
  <si>
    <t>CALAVERAS COUNTY</t>
  </si>
  <si>
    <t>CALAVERAS COUNTY TOTAL</t>
  </si>
  <si>
    <t>FRESNO COUNTY</t>
  </si>
  <si>
    <t>FRESNO COUNTY TOTAL</t>
  </si>
  <si>
    <t>HUMBOLDT COUNTY</t>
  </si>
  <si>
    <t>HUMBOLDT COUNTY TOTAL</t>
  </si>
  <si>
    <t>IMPERIAL COUNTY</t>
  </si>
  <si>
    <t>KERN COUNTY</t>
  </si>
  <si>
    <t>KERN COUNTY TOTAL</t>
  </si>
  <si>
    <t>IMPERIAL COUNTY TOTAL</t>
  </si>
  <si>
    <t xml:space="preserve">KINGS COUNTY </t>
  </si>
  <si>
    <t>KINGS COUNTY TOTAL</t>
  </si>
  <si>
    <t>LASSEN COUNTY</t>
  </si>
  <si>
    <t>LASSEN COUNTY TOTAL</t>
  </si>
  <si>
    <t>LOS ANGELES COUNTY</t>
  </si>
  <si>
    <t>LOS ANGELES COUNTY TOTAL</t>
  </si>
  <si>
    <t>MADERA COUNTY</t>
  </si>
  <si>
    <t>MADERA COUNTY TOTAL</t>
  </si>
  <si>
    <t>MENDOCINO COUNTY</t>
  </si>
  <si>
    <t>MENDOCINO COUNT TOTAL</t>
  </si>
  <si>
    <t>MERCED COUNTY</t>
  </si>
  <si>
    <t>MERCED COUNTY TOTAL</t>
  </si>
  <si>
    <t>PLUMAS COUNTY</t>
  </si>
  <si>
    <t>PLUMAS COUNTY TOTAL</t>
  </si>
  <si>
    <t>SACRAMENTO COUNTY</t>
  </si>
  <si>
    <t>SACRAMENTO COUNTY TOTAL</t>
  </si>
  <si>
    <t>SAN BENITO COUNTY</t>
  </si>
  <si>
    <t>SAN BENITO COUNTY TOTAL</t>
  </si>
  <si>
    <t>SAN BERNARDINO COUNTY</t>
  </si>
  <si>
    <t>SAN BERNARDINO COUNTY TOTAL</t>
  </si>
  <si>
    <t>SHASTA COUNTY</t>
  </si>
  <si>
    <t>SHASTA COUNTY TOTAL</t>
  </si>
  <si>
    <t>SUTTER COUNTY</t>
  </si>
  <si>
    <t>SUTTER COUNTY TOTAL</t>
  </si>
  <si>
    <t>TRINITY COUNTY</t>
  </si>
  <si>
    <t>TRINITY COUNTY TOTAL</t>
  </si>
  <si>
    <t>TUOLUMNE COUNTY</t>
  </si>
  <si>
    <t>TUOLUMNE COUNTY TOTAL</t>
  </si>
  <si>
    <t>STATE TOTALS</t>
  </si>
  <si>
    <t>California Department of Education</t>
  </si>
  <si>
    <t>School Fiscal Services Division</t>
  </si>
  <si>
    <t>June 5,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</si>
</sst>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 style="double"/>
    </border>
    <border>
      <left/>
      <right/>
      <top/>
      <bottom style="double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5" fillId="25" borderId="0" applyNumberFormat="0" applyBorder="0" applyAlignment="0" applyProtection="0"/>
    <xf numFmtId="0" fontId="39" fillId="26" borderId="0" applyNumberFormat="0" applyBorder="0" applyAlignment="0" applyProtection="0"/>
    <xf numFmtId="0" fontId="5" fillId="17" borderId="0" applyNumberFormat="0" applyBorder="0" applyAlignment="0" applyProtection="0"/>
    <xf numFmtId="0" fontId="39" fillId="27" borderId="0" applyNumberFormat="0" applyBorder="0" applyAlignment="0" applyProtection="0"/>
    <xf numFmtId="0" fontId="5" fillId="19" borderId="0" applyNumberFormat="0" applyBorder="0" applyAlignment="0" applyProtection="0"/>
    <xf numFmtId="0" fontId="39" fillId="28" borderId="0" applyNumberFormat="0" applyBorder="0" applyAlignment="0" applyProtection="0"/>
    <xf numFmtId="0" fontId="5" fillId="29" borderId="0" applyNumberFormat="0" applyBorder="0" applyAlignment="0" applyProtection="0"/>
    <xf numFmtId="0" fontId="39" fillId="30" borderId="0" applyNumberFormat="0" applyBorder="0" applyAlignment="0" applyProtection="0"/>
    <xf numFmtId="0" fontId="5" fillId="31" borderId="0" applyNumberFormat="0" applyBorder="0" applyAlignment="0" applyProtection="0"/>
    <xf numFmtId="0" fontId="39" fillId="32" borderId="0" applyNumberFormat="0" applyBorder="0" applyAlignment="0" applyProtection="0"/>
    <xf numFmtId="0" fontId="5" fillId="33" borderId="0" applyNumberFormat="0" applyBorder="0" applyAlignment="0" applyProtection="0"/>
    <xf numFmtId="0" fontId="39" fillId="34" borderId="0" applyNumberFormat="0" applyBorder="0" applyAlignment="0" applyProtection="0"/>
    <xf numFmtId="0" fontId="5" fillId="35" borderId="0" applyNumberFormat="0" applyBorder="0" applyAlignment="0" applyProtection="0"/>
    <xf numFmtId="0" fontId="39" fillId="36" borderId="0" applyNumberFormat="0" applyBorder="0" applyAlignment="0" applyProtection="0"/>
    <xf numFmtId="0" fontId="5" fillId="37" borderId="0" applyNumberFormat="0" applyBorder="0" applyAlignment="0" applyProtection="0"/>
    <xf numFmtId="0" fontId="39" fillId="38" borderId="0" applyNumberFormat="0" applyBorder="0" applyAlignment="0" applyProtection="0"/>
    <xf numFmtId="0" fontId="5" fillId="39" borderId="0" applyNumberFormat="0" applyBorder="0" applyAlignment="0" applyProtection="0"/>
    <xf numFmtId="0" fontId="39" fillId="40" borderId="0" applyNumberFormat="0" applyBorder="0" applyAlignment="0" applyProtection="0"/>
    <xf numFmtId="0" fontId="5" fillId="29" borderId="0" applyNumberFormat="0" applyBorder="0" applyAlignment="0" applyProtection="0"/>
    <xf numFmtId="0" fontId="39" fillId="41" borderId="0" applyNumberFormat="0" applyBorder="0" applyAlignment="0" applyProtection="0"/>
    <xf numFmtId="0" fontId="5" fillId="31" borderId="0" applyNumberFormat="0" applyBorder="0" applyAlignment="0" applyProtection="0"/>
    <xf numFmtId="0" fontId="39" fillId="42" borderId="0" applyNumberFormat="0" applyBorder="0" applyAlignment="0" applyProtection="0"/>
    <xf numFmtId="0" fontId="5" fillId="43" borderId="0" applyNumberFormat="0" applyBorder="0" applyAlignment="0" applyProtection="0"/>
    <xf numFmtId="0" fontId="40" fillId="44" borderId="0" applyNumberFormat="0" applyBorder="0" applyAlignment="0" applyProtection="0"/>
    <xf numFmtId="0" fontId="6" fillId="5" borderId="0" applyNumberFormat="0" applyBorder="0" applyAlignment="0" applyProtection="0"/>
    <xf numFmtId="0" fontId="41" fillId="45" borderId="1" applyNumberFormat="0" applyAlignment="0" applyProtection="0"/>
    <xf numFmtId="0" fontId="7" fillId="46" borderId="2" applyNumberFormat="0" applyAlignment="0" applyProtection="0"/>
    <xf numFmtId="0" fontId="42" fillId="47" borderId="3" applyNumberFormat="0" applyAlignment="0" applyProtection="0"/>
    <xf numFmtId="0" fontId="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7" borderId="0" applyNumberFormat="0" applyBorder="0" applyAlignment="0" applyProtection="0"/>
    <xf numFmtId="0" fontId="45" fillId="0" borderId="5" applyNumberFormat="0" applyFill="0" applyAlignment="0" applyProtection="0"/>
    <xf numFmtId="0" fontId="11" fillId="0" borderId="6" applyNumberFormat="0" applyFill="0" applyAlignment="0" applyProtection="0"/>
    <xf numFmtId="0" fontId="46" fillId="0" borderId="7" applyNumberFormat="0" applyFill="0" applyAlignment="0" applyProtection="0"/>
    <xf numFmtId="0" fontId="12" fillId="0" borderId="8" applyNumberFormat="0" applyFill="0" applyAlignment="0" applyProtection="0"/>
    <xf numFmtId="0" fontId="47" fillId="0" borderId="9" applyNumberFormat="0" applyFill="0" applyAlignment="0" applyProtection="0"/>
    <xf numFmtId="0" fontId="1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50" borderId="1" applyNumberFormat="0" applyAlignment="0" applyProtection="0"/>
    <xf numFmtId="0" fontId="14" fillId="13" borderId="2" applyNumberFormat="0" applyAlignment="0" applyProtection="0"/>
    <xf numFmtId="0" fontId="49" fillId="0" borderId="11" applyNumberFormat="0" applyFill="0" applyAlignment="0" applyProtection="0"/>
    <xf numFmtId="0" fontId="15" fillId="0" borderId="12" applyNumberFormat="0" applyFill="0" applyAlignment="0" applyProtection="0"/>
    <xf numFmtId="0" fontId="50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1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19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55" fillId="0" borderId="0" xfId="0" applyFont="1" applyFill="1" applyAlignment="1">
      <alignment/>
    </xf>
    <xf numFmtId="164" fontId="21" fillId="0" borderId="19" xfId="92" applyNumberFormat="1" applyFont="1" applyFill="1" applyBorder="1" applyAlignment="1">
      <alignment horizontal="center" wrapText="1"/>
      <protection/>
    </xf>
    <xf numFmtId="0" fontId="21" fillId="0" borderId="19" xfId="92" applyFont="1" applyFill="1" applyBorder="1" applyAlignment="1">
      <alignment horizontal="center" wrapText="1"/>
      <protection/>
    </xf>
    <xf numFmtId="49" fontId="21" fillId="0" borderId="19" xfId="92" applyNumberFormat="1" applyFont="1" applyFill="1" applyBorder="1" applyAlignment="1">
      <alignment horizontal="center" wrapText="1"/>
      <protection/>
    </xf>
    <xf numFmtId="3" fontId="21" fillId="0" borderId="19" xfId="92" applyNumberFormat="1" applyFont="1" applyFill="1" applyBorder="1" applyAlignment="1">
      <alignment horizontal="center" wrapText="1"/>
      <protection/>
    </xf>
    <xf numFmtId="3" fontId="56" fillId="0" borderId="19" xfId="0" applyNumberFormat="1" applyFont="1" applyFill="1" applyBorder="1" applyAlignment="1">
      <alignment horizontal="center" wrapText="1"/>
    </xf>
    <xf numFmtId="0" fontId="55" fillId="0" borderId="0" xfId="0" applyFont="1" applyFill="1" applyAlignment="1">
      <alignment wrapText="1"/>
    </xf>
    <xf numFmtId="164" fontId="21" fillId="0" borderId="0" xfId="92" applyNumberFormat="1" applyFont="1" applyFill="1" applyBorder="1" applyAlignment="1">
      <alignment horizontal="left"/>
      <protection/>
    </xf>
    <xf numFmtId="0" fontId="21" fillId="0" borderId="0" xfId="92" applyFont="1" applyFill="1" applyBorder="1" applyAlignment="1">
      <alignment horizontal="center" wrapText="1"/>
      <protection/>
    </xf>
    <xf numFmtId="49" fontId="21" fillId="0" borderId="0" xfId="92" applyNumberFormat="1" applyFont="1" applyFill="1" applyBorder="1" applyAlignment="1">
      <alignment horizontal="center" wrapText="1"/>
      <protection/>
    </xf>
    <xf numFmtId="3" fontId="21" fillId="0" borderId="0" xfId="92" applyNumberFormat="1" applyFont="1" applyFill="1" applyBorder="1" applyAlignment="1">
      <alignment horizontal="center" wrapText="1"/>
      <protection/>
    </xf>
    <xf numFmtId="3" fontId="56" fillId="0" borderId="0" xfId="0" applyNumberFormat="1" applyFont="1" applyFill="1" applyBorder="1" applyAlignment="1">
      <alignment horizontal="center" wrapText="1"/>
    </xf>
    <xf numFmtId="0" fontId="56" fillId="0" borderId="0" xfId="0" applyFont="1" applyFill="1" applyAlignment="1">
      <alignment wrapText="1"/>
    </xf>
    <xf numFmtId="0" fontId="56" fillId="0" borderId="0" xfId="0" applyFont="1" applyFill="1" applyAlignment="1">
      <alignment/>
    </xf>
    <xf numFmtId="164" fontId="55" fillId="0" borderId="0" xfId="0" applyNumberFormat="1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3" fontId="55" fillId="0" borderId="0" xfId="0" applyNumberFormat="1" applyFont="1" applyFill="1" applyAlignment="1">
      <alignment horizontal="right"/>
    </xf>
    <xf numFmtId="3" fontId="55" fillId="0" borderId="0" xfId="0" applyNumberFormat="1" applyFont="1" applyFill="1" applyAlignment="1">
      <alignment/>
    </xf>
    <xf numFmtId="164" fontId="56" fillId="0" borderId="0" xfId="0" applyNumberFormat="1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6" fillId="0" borderId="0" xfId="0" applyFont="1" applyFill="1" applyAlignment="1">
      <alignment horizontal="right"/>
    </xf>
    <xf numFmtId="3" fontId="56" fillId="0" borderId="0" xfId="0" applyNumberFormat="1" applyFont="1" applyFill="1" applyAlignment="1">
      <alignment horizontal="right"/>
    </xf>
    <xf numFmtId="164" fontId="56" fillId="0" borderId="0" xfId="0" applyNumberFormat="1" applyFont="1" applyFill="1" applyAlignment="1">
      <alignment horizontal="left"/>
    </xf>
    <xf numFmtId="3" fontId="56" fillId="0" borderId="0" xfId="0" applyNumberFormat="1" applyFont="1" applyFill="1" applyAlignment="1">
      <alignment/>
    </xf>
    <xf numFmtId="49" fontId="55" fillId="0" borderId="0" xfId="0" applyNumberFormat="1" applyFont="1" applyFill="1" applyAlignment="1">
      <alignment horizontal="center"/>
    </xf>
    <xf numFmtId="49" fontId="56" fillId="0" borderId="0" xfId="0" applyNumberFormat="1" applyFont="1" applyFill="1" applyAlignment="1">
      <alignment horizontal="center"/>
    </xf>
    <xf numFmtId="0" fontId="56" fillId="0" borderId="0" xfId="0" applyFont="1" applyFill="1" applyAlignment="1">
      <alignment horizontal="left"/>
    </xf>
    <xf numFmtId="49" fontId="55" fillId="0" borderId="0" xfId="0" applyNumberFormat="1" applyFont="1" applyFill="1" applyAlignment="1">
      <alignment horizontal="left"/>
    </xf>
    <xf numFmtId="0" fontId="56" fillId="0" borderId="0" xfId="0" applyFont="1" applyFill="1" applyAlignment="1">
      <alignment horizontal="centerContinuous"/>
    </xf>
    <xf numFmtId="0" fontId="56" fillId="0" borderId="20" xfId="0" applyFont="1" applyFill="1" applyBorder="1" applyAlignment="1">
      <alignment horizontal="centerContinuous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Hyperlink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rmal 4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6" customWidth="1"/>
    <col min="2" max="2" width="9.8515625" style="16" customWidth="1"/>
    <col min="3" max="3" width="41.8515625" style="1" bestFit="1" customWidth="1"/>
    <col min="4" max="4" width="10.140625" style="16" customWidth="1"/>
    <col min="5" max="5" width="15.57421875" style="18" customWidth="1"/>
    <col min="6" max="6" width="19.421875" style="18" customWidth="1"/>
    <col min="7" max="7" width="15.140625" style="18" customWidth="1"/>
    <col min="8" max="16384" width="9.140625" style="1" customWidth="1"/>
  </cols>
  <sheetData>
    <row r="1" spans="1:7" ht="15.75">
      <c r="A1" s="29" t="s">
        <v>44</v>
      </c>
      <c r="B1" s="29"/>
      <c r="C1" s="29"/>
      <c r="D1" s="29"/>
      <c r="E1" s="29"/>
      <c r="F1" s="29"/>
      <c r="G1" s="29"/>
    </row>
    <row r="2" spans="1:7" ht="15.75">
      <c r="A2" s="29" t="s">
        <v>0</v>
      </c>
      <c r="B2" s="29"/>
      <c r="C2" s="29"/>
      <c r="D2" s="29"/>
      <c r="E2" s="29"/>
      <c r="F2" s="29"/>
      <c r="G2" s="29"/>
    </row>
    <row r="3" spans="1:7" ht="15.75">
      <c r="A3" s="29" t="s">
        <v>1</v>
      </c>
      <c r="B3" s="29"/>
      <c r="C3" s="29"/>
      <c r="D3" s="29"/>
      <c r="E3" s="29"/>
      <c r="F3" s="29"/>
      <c r="G3" s="29"/>
    </row>
    <row r="4" spans="1:7" ht="16.5" thickBot="1">
      <c r="A4" s="30" t="s">
        <v>2</v>
      </c>
      <c r="B4" s="30"/>
      <c r="C4" s="30"/>
      <c r="D4" s="30"/>
      <c r="E4" s="30"/>
      <c r="F4" s="30"/>
      <c r="G4" s="30"/>
    </row>
    <row r="5" spans="1:8" ht="48" customHeight="1" thickBot="1" thickTop="1">
      <c r="A5" s="2" t="s">
        <v>3</v>
      </c>
      <c r="B5" s="3" t="s">
        <v>4</v>
      </c>
      <c r="C5" s="3" t="s">
        <v>5</v>
      </c>
      <c r="D5" s="4" t="s">
        <v>6</v>
      </c>
      <c r="E5" s="5" t="s">
        <v>41</v>
      </c>
      <c r="F5" s="6" t="s">
        <v>42</v>
      </c>
      <c r="G5" s="6" t="s">
        <v>43</v>
      </c>
      <c r="H5" s="7"/>
    </row>
    <row r="6" spans="1:8" s="14" customFormat="1" ht="15" customHeight="1" thickTop="1">
      <c r="A6" s="8" t="s">
        <v>45</v>
      </c>
      <c r="B6" s="9"/>
      <c r="C6" s="9"/>
      <c r="D6" s="10"/>
      <c r="E6" s="11"/>
      <c r="F6" s="12"/>
      <c r="G6" s="12"/>
      <c r="H6" s="13"/>
    </row>
    <row r="7" spans="1:7" ht="15">
      <c r="A7" s="15">
        <v>3</v>
      </c>
      <c r="B7" s="16">
        <v>10033</v>
      </c>
      <c r="C7" s="1" t="s">
        <v>7</v>
      </c>
      <c r="D7" s="16">
        <v>49</v>
      </c>
      <c r="E7" s="17">
        <v>150669</v>
      </c>
      <c r="F7" s="18">
        <f>ROUND(E7*0.25,0)</f>
        <v>37667</v>
      </c>
      <c r="G7" s="18">
        <f>ROUND(E7-F7,0)</f>
        <v>113002</v>
      </c>
    </row>
    <row r="8" spans="1:7" s="14" customFormat="1" ht="15.75">
      <c r="A8" s="19"/>
      <c r="B8" s="20"/>
      <c r="C8" s="21" t="s">
        <v>46</v>
      </c>
      <c r="D8" s="20"/>
      <c r="E8" s="22">
        <f>SUM(E7)</f>
        <v>150669</v>
      </c>
      <c r="F8" s="22">
        <f>SUM(F7)</f>
        <v>37667</v>
      </c>
      <c r="G8" s="22">
        <f>SUM(G7)</f>
        <v>113002</v>
      </c>
    </row>
    <row r="9" spans="1:7" s="14" customFormat="1" ht="15.75">
      <c r="A9" s="23" t="s">
        <v>47</v>
      </c>
      <c r="B9" s="20"/>
      <c r="D9" s="20"/>
      <c r="E9" s="22"/>
      <c r="F9" s="24"/>
      <c r="G9" s="24"/>
    </row>
    <row r="10" spans="1:7" ht="15">
      <c r="A10" s="15">
        <v>5</v>
      </c>
      <c r="B10" s="16">
        <v>61556</v>
      </c>
      <c r="C10" s="1" t="s">
        <v>8</v>
      </c>
      <c r="D10" s="16">
        <v>17</v>
      </c>
      <c r="E10" s="17">
        <v>128681</v>
      </c>
      <c r="F10" s="18">
        <f>ROUND(E10*0.25,0)</f>
        <v>32170</v>
      </c>
      <c r="G10" s="18">
        <f>ROUND(E10-F10,0)</f>
        <v>96511</v>
      </c>
    </row>
    <row r="11" spans="1:7" s="14" customFormat="1" ht="15.75">
      <c r="A11" s="19"/>
      <c r="B11" s="20"/>
      <c r="C11" s="21" t="s">
        <v>48</v>
      </c>
      <c r="D11" s="20"/>
      <c r="E11" s="22">
        <f>SUM(E10)</f>
        <v>128681</v>
      </c>
      <c r="F11" s="22">
        <f>SUM(F10)</f>
        <v>32170</v>
      </c>
      <c r="G11" s="22">
        <f>SUM(G10)</f>
        <v>96511</v>
      </c>
    </row>
    <row r="12" spans="1:7" s="14" customFormat="1" ht="15.75">
      <c r="A12" s="23" t="s">
        <v>49</v>
      </c>
      <c r="B12" s="20"/>
      <c r="D12" s="20"/>
      <c r="E12" s="22"/>
      <c r="F12" s="24"/>
      <c r="G12" s="24"/>
    </row>
    <row r="13" spans="1:7" ht="15">
      <c r="A13" s="15">
        <v>10</v>
      </c>
      <c r="B13" s="16">
        <v>75275</v>
      </c>
      <c r="C13" s="1" t="s">
        <v>9</v>
      </c>
      <c r="D13" s="16">
        <v>13</v>
      </c>
      <c r="E13" s="17">
        <v>155000</v>
      </c>
      <c r="F13" s="18">
        <f>ROUND(E13*0.25,0)</f>
        <v>38750</v>
      </c>
      <c r="G13" s="18">
        <f>ROUND(E13-F13,0)</f>
        <v>116250</v>
      </c>
    </row>
    <row r="14" spans="1:7" s="14" customFormat="1" ht="15.75">
      <c r="A14" s="19"/>
      <c r="B14" s="20"/>
      <c r="C14" s="21" t="s">
        <v>50</v>
      </c>
      <c r="D14" s="20"/>
      <c r="E14" s="22">
        <f>SUM(E13)</f>
        <v>155000</v>
      </c>
      <c r="F14" s="22">
        <f>SUM(F13)</f>
        <v>38750</v>
      </c>
      <c r="G14" s="22">
        <f>SUM(G13)</f>
        <v>116250</v>
      </c>
    </row>
    <row r="15" spans="1:7" s="14" customFormat="1" ht="15.75">
      <c r="A15" s="23" t="s">
        <v>51</v>
      </c>
      <c r="B15" s="20"/>
      <c r="D15" s="20"/>
      <c r="E15" s="22"/>
      <c r="F15" s="24"/>
      <c r="G15" s="24"/>
    </row>
    <row r="16" spans="1:7" ht="15">
      <c r="A16" s="15">
        <v>12</v>
      </c>
      <c r="B16" s="16">
        <v>62935</v>
      </c>
      <c r="C16" s="1" t="s">
        <v>10</v>
      </c>
      <c r="D16" s="16">
        <v>1</v>
      </c>
      <c r="E16" s="17">
        <v>137777</v>
      </c>
      <c r="F16" s="18">
        <f>ROUND(E16*0.25,0)</f>
        <v>34444</v>
      </c>
      <c r="G16" s="18">
        <f>ROUND(E16-F16,0)</f>
        <v>103333</v>
      </c>
    </row>
    <row r="17" spans="1:7" s="14" customFormat="1" ht="15.75">
      <c r="A17" s="19"/>
      <c r="B17" s="20"/>
      <c r="C17" s="21" t="s">
        <v>52</v>
      </c>
      <c r="D17" s="20"/>
      <c r="E17" s="22">
        <f>SUM(E16)</f>
        <v>137777</v>
      </c>
      <c r="F17" s="22">
        <f>SUM(F16)</f>
        <v>34444</v>
      </c>
      <c r="G17" s="22">
        <f>SUM(G16)</f>
        <v>103333</v>
      </c>
    </row>
    <row r="18" spans="1:7" s="14" customFormat="1" ht="15.75">
      <c r="A18" s="23" t="s">
        <v>53</v>
      </c>
      <c r="B18" s="20"/>
      <c r="D18" s="20"/>
      <c r="E18" s="22"/>
      <c r="F18" s="24"/>
      <c r="G18" s="24"/>
    </row>
    <row r="19" spans="1:7" ht="15">
      <c r="A19" s="15">
        <v>13</v>
      </c>
      <c r="B19" s="16">
        <v>63107</v>
      </c>
      <c r="C19" s="1" t="s">
        <v>11</v>
      </c>
      <c r="D19" s="16">
        <v>28</v>
      </c>
      <c r="E19" s="17">
        <v>155000</v>
      </c>
      <c r="F19" s="18">
        <f>ROUND(E19*0.25,0)</f>
        <v>38750</v>
      </c>
      <c r="G19" s="18">
        <f>ROUND(E19-F19,0)</f>
        <v>116250</v>
      </c>
    </row>
    <row r="20" spans="1:7" s="14" customFormat="1" ht="15.75">
      <c r="A20" s="19"/>
      <c r="B20" s="20"/>
      <c r="C20" s="21" t="s">
        <v>56</v>
      </c>
      <c r="D20" s="20"/>
      <c r="E20" s="22">
        <f>SUM(E19)</f>
        <v>155000</v>
      </c>
      <c r="F20" s="22">
        <f>SUM(F19)</f>
        <v>38750</v>
      </c>
      <c r="G20" s="22">
        <f>SUM(G19)</f>
        <v>116250</v>
      </c>
    </row>
    <row r="21" spans="1:7" s="14" customFormat="1" ht="15.75">
      <c r="A21" s="23" t="s">
        <v>54</v>
      </c>
      <c r="B21" s="20"/>
      <c r="D21" s="20"/>
      <c r="E21" s="22"/>
      <c r="F21" s="24"/>
      <c r="G21" s="24"/>
    </row>
    <row r="22" spans="1:7" ht="15">
      <c r="A22" s="15">
        <v>15</v>
      </c>
      <c r="B22" s="16">
        <v>10157</v>
      </c>
      <c r="C22" s="1" t="s">
        <v>12</v>
      </c>
      <c r="D22" s="16" t="s">
        <v>13</v>
      </c>
      <c r="E22" s="17">
        <v>155000</v>
      </c>
      <c r="F22" s="18">
        <f aca="true" t="shared" si="0" ref="F22:F28">ROUND(E22*0.25,0)</f>
        <v>38750</v>
      </c>
      <c r="G22" s="18">
        <f aca="true" t="shared" si="1" ref="G22:G28">ROUND(E22-F22,0)</f>
        <v>116250</v>
      </c>
    </row>
    <row r="23" spans="1:7" ht="15">
      <c r="A23" s="15">
        <v>15</v>
      </c>
      <c r="B23" s="16">
        <v>63677</v>
      </c>
      <c r="C23" s="1" t="s">
        <v>14</v>
      </c>
      <c r="D23" s="16">
        <v>29</v>
      </c>
      <c r="E23" s="17">
        <v>155000</v>
      </c>
      <c r="F23" s="18">
        <f t="shared" si="0"/>
        <v>38750</v>
      </c>
      <c r="G23" s="18">
        <f t="shared" si="1"/>
        <v>116250</v>
      </c>
    </row>
    <row r="24" spans="1:7" ht="15">
      <c r="A24" s="15">
        <v>15</v>
      </c>
      <c r="B24" s="16">
        <v>63685</v>
      </c>
      <c r="C24" s="1" t="s">
        <v>15</v>
      </c>
      <c r="D24" s="25" t="s">
        <v>16</v>
      </c>
      <c r="E24" s="17">
        <v>151455</v>
      </c>
      <c r="F24" s="18">
        <f t="shared" si="0"/>
        <v>37864</v>
      </c>
      <c r="G24" s="18">
        <f t="shared" si="1"/>
        <v>113591</v>
      </c>
    </row>
    <row r="25" spans="1:7" ht="15">
      <c r="A25" s="15">
        <v>15</v>
      </c>
      <c r="B25" s="16">
        <v>63719</v>
      </c>
      <c r="C25" s="1" t="s">
        <v>17</v>
      </c>
      <c r="D25" s="16">
        <v>84</v>
      </c>
      <c r="E25" s="17">
        <v>155000</v>
      </c>
      <c r="F25" s="18">
        <f t="shared" si="0"/>
        <v>38750</v>
      </c>
      <c r="G25" s="18">
        <f t="shared" si="1"/>
        <v>116250</v>
      </c>
    </row>
    <row r="26" spans="1:7" ht="15">
      <c r="A26" s="15">
        <v>15</v>
      </c>
      <c r="B26" s="16">
        <v>63768</v>
      </c>
      <c r="C26" s="1" t="s">
        <v>18</v>
      </c>
      <c r="D26" s="16">
        <v>1</v>
      </c>
      <c r="E26" s="17">
        <v>155000</v>
      </c>
      <c r="F26" s="18">
        <f t="shared" si="0"/>
        <v>38750</v>
      </c>
      <c r="G26" s="18">
        <f t="shared" si="1"/>
        <v>116250</v>
      </c>
    </row>
    <row r="27" spans="1:7" ht="15">
      <c r="A27" s="15">
        <v>15</v>
      </c>
      <c r="B27" s="16">
        <v>63800</v>
      </c>
      <c r="C27" s="1" t="s">
        <v>19</v>
      </c>
      <c r="D27" s="16">
        <v>5</v>
      </c>
      <c r="E27" s="17">
        <v>144921</v>
      </c>
      <c r="F27" s="18">
        <f t="shared" si="0"/>
        <v>36230</v>
      </c>
      <c r="G27" s="18">
        <f t="shared" si="1"/>
        <v>108691</v>
      </c>
    </row>
    <row r="28" spans="1:7" ht="15">
      <c r="A28" s="15">
        <v>15</v>
      </c>
      <c r="B28" s="16">
        <v>63859</v>
      </c>
      <c r="C28" s="1" t="s">
        <v>20</v>
      </c>
      <c r="D28" s="16">
        <v>201</v>
      </c>
      <c r="E28" s="17">
        <v>155000</v>
      </c>
      <c r="F28" s="18">
        <f t="shared" si="0"/>
        <v>38750</v>
      </c>
      <c r="G28" s="18">
        <f t="shared" si="1"/>
        <v>116250</v>
      </c>
    </row>
    <row r="29" spans="1:7" s="14" customFormat="1" ht="15.75">
      <c r="A29" s="19"/>
      <c r="B29" s="20"/>
      <c r="C29" s="21" t="s">
        <v>55</v>
      </c>
      <c r="D29" s="20"/>
      <c r="E29" s="22">
        <f>SUM(E22:E28)</f>
        <v>1071376</v>
      </c>
      <c r="F29" s="22">
        <f>SUM(F22:F28)</f>
        <v>267844</v>
      </c>
      <c r="G29" s="22">
        <f>SUM(G22:G28)</f>
        <v>803532</v>
      </c>
    </row>
    <row r="30" spans="1:7" s="14" customFormat="1" ht="15.75">
      <c r="A30" s="23" t="s">
        <v>57</v>
      </c>
      <c r="B30" s="20"/>
      <c r="D30" s="20"/>
      <c r="E30" s="22"/>
      <c r="F30" s="24"/>
      <c r="G30" s="24"/>
    </row>
    <row r="31" spans="1:7" ht="15">
      <c r="A31" s="15">
        <v>16</v>
      </c>
      <c r="B31" s="16">
        <v>63990</v>
      </c>
      <c r="C31" s="1" t="s">
        <v>21</v>
      </c>
      <c r="D31" s="16">
        <v>4</v>
      </c>
      <c r="E31" s="17">
        <v>100750</v>
      </c>
      <c r="F31" s="18">
        <f>ROUND(E31*0.25,0)</f>
        <v>25188</v>
      </c>
      <c r="G31" s="18">
        <f>ROUND(E31-F31,0)</f>
        <v>75562</v>
      </c>
    </row>
    <row r="32" spans="1:7" s="14" customFormat="1" ht="15.75">
      <c r="A32" s="19"/>
      <c r="B32" s="20"/>
      <c r="C32" s="21" t="s">
        <v>58</v>
      </c>
      <c r="D32" s="20"/>
      <c r="E32" s="22">
        <f>SUM(E31)</f>
        <v>100750</v>
      </c>
      <c r="F32" s="22">
        <f>SUM(F31)</f>
        <v>25188</v>
      </c>
      <c r="G32" s="22">
        <f>SUM(G31)</f>
        <v>75562</v>
      </c>
    </row>
    <row r="33" spans="1:7" s="14" customFormat="1" ht="15.75">
      <c r="A33" s="23" t="s">
        <v>59</v>
      </c>
      <c r="B33" s="20"/>
      <c r="D33" s="20"/>
      <c r="E33" s="22"/>
      <c r="F33" s="24"/>
      <c r="G33" s="24"/>
    </row>
    <row r="34" spans="1:7" ht="15">
      <c r="A34" s="15">
        <v>18</v>
      </c>
      <c r="B34" s="16">
        <v>64139</v>
      </c>
      <c r="C34" s="1" t="s">
        <v>22</v>
      </c>
      <c r="D34" s="16">
        <v>37</v>
      </c>
      <c r="E34" s="17">
        <v>154980</v>
      </c>
      <c r="F34" s="18">
        <f>ROUND(E34*0.25,0)</f>
        <v>38745</v>
      </c>
      <c r="G34" s="18">
        <f>ROUND(E34-F34,0)</f>
        <v>116235</v>
      </c>
    </row>
    <row r="35" spans="1:7" s="14" customFormat="1" ht="15.75">
      <c r="A35" s="19"/>
      <c r="B35" s="20"/>
      <c r="C35" s="21" t="s">
        <v>60</v>
      </c>
      <c r="D35" s="20"/>
      <c r="E35" s="22">
        <f>SUM(E34)</f>
        <v>154980</v>
      </c>
      <c r="F35" s="22">
        <f>SUM(F34)</f>
        <v>38745</v>
      </c>
      <c r="G35" s="22">
        <f>SUM(G34)</f>
        <v>116235</v>
      </c>
    </row>
    <row r="36" spans="1:7" s="14" customFormat="1" ht="15.75">
      <c r="A36" s="23" t="s">
        <v>61</v>
      </c>
      <c r="B36" s="20"/>
      <c r="D36" s="20"/>
      <c r="E36" s="22"/>
      <c r="F36" s="24"/>
      <c r="G36" s="24"/>
    </row>
    <row r="37" spans="1:7" ht="15">
      <c r="A37" s="15">
        <v>19</v>
      </c>
      <c r="B37" s="16">
        <v>75309</v>
      </c>
      <c r="C37" s="1" t="s">
        <v>23</v>
      </c>
      <c r="D37" s="25" t="s">
        <v>24</v>
      </c>
      <c r="E37" s="17">
        <v>155000</v>
      </c>
      <c r="F37" s="18">
        <f>ROUND(E37*0.25,0)</f>
        <v>38750</v>
      </c>
      <c r="G37" s="18">
        <f>ROUND(E37-F37,0)</f>
        <v>116250</v>
      </c>
    </row>
    <row r="38" spans="1:7" s="14" customFormat="1" ht="15.75">
      <c r="A38" s="19"/>
      <c r="B38" s="20"/>
      <c r="C38" s="21" t="s">
        <v>62</v>
      </c>
      <c r="D38" s="26"/>
      <c r="E38" s="22">
        <f>SUM(E37)</f>
        <v>155000</v>
      </c>
      <c r="F38" s="22">
        <f>SUM(F37)</f>
        <v>38750</v>
      </c>
      <c r="G38" s="22">
        <f>SUM(G37)</f>
        <v>116250</v>
      </c>
    </row>
    <row r="39" spans="1:7" s="14" customFormat="1" ht="15.75">
      <c r="A39" s="23" t="s">
        <v>63</v>
      </c>
      <c r="B39" s="20"/>
      <c r="D39" s="26"/>
      <c r="E39" s="22"/>
      <c r="F39" s="24"/>
      <c r="G39" s="24"/>
    </row>
    <row r="40" spans="1:7" ht="15">
      <c r="A40" s="15">
        <v>20</v>
      </c>
      <c r="B40" s="16">
        <v>10207</v>
      </c>
      <c r="C40" s="1" t="s">
        <v>25</v>
      </c>
      <c r="D40" s="16" t="s">
        <v>26</v>
      </c>
      <c r="E40" s="17">
        <v>100750</v>
      </c>
      <c r="F40" s="18">
        <f>ROUND(E40*0.25,0)</f>
        <v>25188</v>
      </c>
      <c r="G40" s="18">
        <f>ROUND(E40-F40,0)</f>
        <v>75562</v>
      </c>
    </row>
    <row r="41" spans="1:7" ht="15">
      <c r="A41" s="15">
        <v>20</v>
      </c>
      <c r="B41" s="16">
        <v>65185</v>
      </c>
      <c r="C41" s="1" t="s">
        <v>27</v>
      </c>
      <c r="D41" s="16">
        <v>4</v>
      </c>
      <c r="E41" s="17">
        <v>155000</v>
      </c>
      <c r="F41" s="18">
        <f>ROUND(E41*0.25,0)</f>
        <v>38750</v>
      </c>
      <c r="G41" s="18">
        <f>ROUND(E41-F41,0)</f>
        <v>116250</v>
      </c>
    </row>
    <row r="42" spans="1:7" s="14" customFormat="1" ht="15.75">
      <c r="A42" s="19"/>
      <c r="B42" s="20"/>
      <c r="C42" s="21" t="s">
        <v>64</v>
      </c>
      <c r="D42" s="20"/>
      <c r="E42" s="22">
        <f>SUM(E40:E41)</f>
        <v>255750</v>
      </c>
      <c r="F42" s="22">
        <f>SUM(F40:F41)</f>
        <v>63938</v>
      </c>
      <c r="G42" s="22">
        <f>SUM(G40:G41)</f>
        <v>191812</v>
      </c>
    </row>
    <row r="43" spans="1:7" s="14" customFormat="1" ht="15.75">
      <c r="A43" s="23" t="s">
        <v>65</v>
      </c>
      <c r="B43" s="20"/>
      <c r="D43" s="20"/>
      <c r="E43" s="22"/>
      <c r="F43" s="24"/>
      <c r="G43" s="24"/>
    </row>
    <row r="44" spans="1:7" ht="15">
      <c r="A44" s="15">
        <v>23</v>
      </c>
      <c r="B44" s="16">
        <v>65599</v>
      </c>
      <c r="C44" s="1" t="s">
        <v>28</v>
      </c>
      <c r="D44" s="16">
        <v>4</v>
      </c>
      <c r="E44" s="17">
        <v>79312</v>
      </c>
      <c r="F44" s="18">
        <f>ROUND(E44*0.25,0)</f>
        <v>19828</v>
      </c>
      <c r="G44" s="18">
        <f>ROUND(E44-F44,0)</f>
        <v>59484</v>
      </c>
    </row>
    <row r="45" spans="1:7" s="14" customFormat="1" ht="15.75">
      <c r="A45" s="19"/>
      <c r="B45" s="20"/>
      <c r="C45" s="21" t="s">
        <v>66</v>
      </c>
      <c r="D45" s="20"/>
      <c r="E45" s="22">
        <f>SUM(E44)</f>
        <v>79312</v>
      </c>
      <c r="F45" s="22">
        <f>SUM(F44)</f>
        <v>19828</v>
      </c>
      <c r="G45" s="22">
        <f>SUM(G44)</f>
        <v>59484</v>
      </c>
    </row>
    <row r="46" spans="1:7" s="14" customFormat="1" ht="15.75">
      <c r="A46" s="23" t="s">
        <v>67</v>
      </c>
      <c r="B46" s="20"/>
      <c r="D46" s="20"/>
      <c r="E46" s="22"/>
      <c r="F46" s="24"/>
      <c r="G46" s="24"/>
    </row>
    <row r="47" spans="1:7" ht="15">
      <c r="A47" s="15">
        <v>24</v>
      </c>
      <c r="B47" s="16">
        <v>65763</v>
      </c>
      <c r="C47" s="1" t="s">
        <v>29</v>
      </c>
      <c r="D47" s="16">
        <v>14</v>
      </c>
      <c r="E47" s="17">
        <v>154860</v>
      </c>
      <c r="F47" s="18">
        <f>ROUND(E47*0.25,0)</f>
        <v>38715</v>
      </c>
      <c r="G47" s="18">
        <f>ROUND(E47-F47,0)</f>
        <v>116145</v>
      </c>
    </row>
    <row r="48" spans="1:7" ht="15">
      <c r="A48" s="15">
        <v>24</v>
      </c>
      <c r="B48" s="16">
        <v>75317</v>
      </c>
      <c r="C48" s="1" t="s">
        <v>30</v>
      </c>
      <c r="D48" s="16">
        <v>44</v>
      </c>
      <c r="E48" s="17">
        <v>155000</v>
      </c>
      <c r="F48" s="18">
        <f>ROUND(E48*0.25,0)</f>
        <v>38750</v>
      </c>
      <c r="G48" s="18">
        <f>ROUND(E48-F48,0)</f>
        <v>116250</v>
      </c>
    </row>
    <row r="49" spans="1:7" s="14" customFormat="1" ht="15.75">
      <c r="A49" s="19"/>
      <c r="B49" s="20"/>
      <c r="C49" s="21" t="s">
        <v>68</v>
      </c>
      <c r="D49" s="20"/>
      <c r="E49" s="22">
        <f>SUM(E47:E48)</f>
        <v>309860</v>
      </c>
      <c r="F49" s="22">
        <f>SUM(F47:F48)</f>
        <v>77465</v>
      </c>
      <c r="G49" s="22">
        <f>SUM(G47:G48)</f>
        <v>232395</v>
      </c>
    </row>
    <row r="50" spans="1:7" s="14" customFormat="1" ht="15.75">
      <c r="A50" s="23" t="s">
        <v>69</v>
      </c>
      <c r="B50" s="20"/>
      <c r="D50" s="20"/>
      <c r="E50" s="22"/>
      <c r="F50" s="24"/>
      <c r="G50" s="24"/>
    </row>
    <row r="51" spans="1:7" ht="15">
      <c r="A51" s="15">
        <v>32</v>
      </c>
      <c r="B51" s="16">
        <v>66969</v>
      </c>
      <c r="C51" s="1" t="s">
        <v>31</v>
      </c>
      <c r="D51" s="16">
        <v>31</v>
      </c>
      <c r="E51" s="17">
        <v>147996</v>
      </c>
      <c r="F51" s="18">
        <f>ROUND(E51*0.25,0)</f>
        <v>36999</v>
      </c>
      <c r="G51" s="18">
        <f>ROUND(E51-F51,0)</f>
        <v>110997</v>
      </c>
    </row>
    <row r="52" spans="1:7" s="14" customFormat="1" ht="15.75">
      <c r="A52" s="19"/>
      <c r="B52" s="20"/>
      <c r="C52" s="21" t="s">
        <v>70</v>
      </c>
      <c r="D52" s="20"/>
      <c r="E52" s="22">
        <f>SUM(E51)</f>
        <v>147996</v>
      </c>
      <c r="F52" s="22">
        <f>SUM(F51)</f>
        <v>36999</v>
      </c>
      <c r="G52" s="22">
        <f>SUM(G51)</f>
        <v>110997</v>
      </c>
    </row>
    <row r="53" spans="1:7" s="14" customFormat="1" ht="15.75">
      <c r="A53" s="23" t="s">
        <v>71</v>
      </c>
      <c r="B53" s="20"/>
      <c r="D53" s="20"/>
      <c r="E53" s="22"/>
      <c r="F53" s="24"/>
      <c r="G53" s="24"/>
    </row>
    <row r="54" spans="1:7" ht="15">
      <c r="A54" s="15">
        <v>34</v>
      </c>
      <c r="B54" s="16">
        <v>67413</v>
      </c>
      <c r="C54" s="1" t="s">
        <v>32</v>
      </c>
      <c r="D54" s="16">
        <v>12</v>
      </c>
      <c r="E54" s="17">
        <v>150002</v>
      </c>
      <c r="F54" s="18">
        <f>ROUND(E54*0.25,0)</f>
        <v>37501</v>
      </c>
      <c r="G54" s="18">
        <f>ROUND(E54-F54,0)</f>
        <v>112501</v>
      </c>
    </row>
    <row r="55" spans="1:7" s="14" customFormat="1" ht="15.75">
      <c r="A55" s="19"/>
      <c r="B55" s="20"/>
      <c r="C55" s="21" t="s">
        <v>72</v>
      </c>
      <c r="D55" s="20"/>
      <c r="E55" s="22">
        <f>SUM(E54)</f>
        <v>150002</v>
      </c>
      <c r="F55" s="22">
        <f>SUM(F54)</f>
        <v>37501</v>
      </c>
      <c r="G55" s="22">
        <f>SUM(G54)</f>
        <v>112501</v>
      </c>
    </row>
    <row r="56" spans="1:7" s="14" customFormat="1" ht="15.75">
      <c r="A56" s="23" t="s">
        <v>73</v>
      </c>
      <c r="B56" s="20"/>
      <c r="D56" s="20"/>
      <c r="E56" s="22"/>
      <c r="F56" s="24"/>
      <c r="G56" s="24"/>
    </row>
    <row r="57" spans="1:7" ht="15">
      <c r="A57" s="15">
        <v>35</v>
      </c>
      <c r="B57" s="16">
        <v>75259</v>
      </c>
      <c r="C57" s="1" t="s">
        <v>33</v>
      </c>
      <c r="D57" s="16">
        <v>6</v>
      </c>
      <c r="E57" s="17">
        <v>154419</v>
      </c>
      <c r="F57" s="18">
        <f>ROUND(E57*0.25,0)</f>
        <v>38605</v>
      </c>
      <c r="G57" s="18">
        <f>ROUND(E57-F57,0)</f>
        <v>115814</v>
      </c>
    </row>
    <row r="58" spans="1:7" s="14" customFormat="1" ht="15.75">
      <c r="A58" s="19"/>
      <c r="B58" s="20"/>
      <c r="C58" s="21" t="s">
        <v>74</v>
      </c>
      <c r="D58" s="20"/>
      <c r="E58" s="22">
        <f>SUM(E57)</f>
        <v>154419</v>
      </c>
      <c r="F58" s="22">
        <f>SUM(F57)</f>
        <v>38605</v>
      </c>
      <c r="G58" s="22">
        <f>SUM(G57)</f>
        <v>115814</v>
      </c>
    </row>
    <row r="59" spans="1:7" s="14" customFormat="1" ht="15.75">
      <c r="A59" s="23" t="s">
        <v>75</v>
      </c>
      <c r="B59" s="20"/>
      <c r="D59" s="20"/>
      <c r="E59" s="22"/>
      <c r="F59" s="24"/>
      <c r="G59" s="24"/>
    </row>
    <row r="60" spans="1:7" ht="15">
      <c r="A60" s="15">
        <v>36</v>
      </c>
      <c r="B60" s="16">
        <v>67892</v>
      </c>
      <c r="C60" s="1" t="s">
        <v>34</v>
      </c>
      <c r="D60" s="16">
        <v>17</v>
      </c>
      <c r="E60" s="17">
        <v>155000</v>
      </c>
      <c r="F60" s="18">
        <f>ROUND(E60*0.25,0)</f>
        <v>38750</v>
      </c>
      <c r="G60" s="18">
        <f>ROUND(E60-F60,0)</f>
        <v>116250</v>
      </c>
    </row>
    <row r="61" spans="1:7" s="14" customFormat="1" ht="15.75">
      <c r="A61" s="19"/>
      <c r="B61" s="20"/>
      <c r="C61" s="21" t="s">
        <v>76</v>
      </c>
      <c r="D61" s="20"/>
      <c r="E61" s="22">
        <f>SUM(E60)</f>
        <v>155000</v>
      </c>
      <c r="F61" s="22">
        <f>SUM(F60)</f>
        <v>38750</v>
      </c>
      <c r="G61" s="22">
        <f>SUM(G60)</f>
        <v>116250</v>
      </c>
    </row>
    <row r="62" spans="1:7" s="14" customFormat="1" ht="15.75">
      <c r="A62" s="23" t="s">
        <v>77</v>
      </c>
      <c r="B62" s="20"/>
      <c r="D62" s="20"/>
      <c r="E62" s="22"/>
      <c r="F62" s="24"/>
      <c r="G62" s="24"/>
    </row>
    <row r="63" spans="1:7" ht="15">
      <c r="A63" s="15">
        <v>45</v>
      </c>
      <c r="B63" s="16">
        <v>10454</v>
      </c>
      <c r="C63" s="1" t="s">
        <v>35</v>
      </c>
      <c r="D63" s="16">
        <v>205</v>
      </c>
      <c r="E63" s="17">
        <v>90249</v>
      </c>
      <c r="F63" s="18">
        <f>ROUND(E63*0.25,0)</f>
        <v>22562</v>
      </c>
      <c r="G63" s="18">
        <f>ROUND(E63-F63,0)</f>
        <v>67687</v>
      </c>
    </row>
    <row r="64" spans="1:7" ht="15">
      <c r="A64" s="15">
        <v>45</v>
      </c>
      <c r="B64" s="16">
        <v>69856</v>
      </c>
      <c r="C64" s="1" t="s">
        <v>36</v>
      </c>
      <c r="D64" s="16">
        <v>89</v>
      </c>
      <c r="E64" s="17">
        <v>154663</v>
      </c>
      <c r="F64" s="18">
        <f>ROUND(E64*0.25,0)</f>
        <v>38666</v>
      </c>
      <c r="G64" s="18">
        <f>ROUND(E64-F64,0)</f>
        <v>115997</v>
      </c>
    </row>
    <row r="65" spans="1:7" s="14" customFormat="1" ht="15.75">
      <c r="A65" s="19"/>
      <c r="B65" s="20"/>
      <c r="C65" s="21" t="s">
        <v>78</v>
      </c>
      <c r="D65" s="20"/>
      <c r="E65" s="22">
        <f>SUM(E63:E64)</f>
        <v>244912</v>
      </c>
      <c r="F65" s="22">
        <f>SUM(F63:F64)</f>
        <v>61228</v>
      </c>
      <c r="G65" s="22">
        <f>SUM(G63:G64)</f>
        <v>183684</v>
      </c>
    </row>
    <row r="66" spans="1:7" s="14" customFormat="1" ht="15.75">
      <c r="A66" s="23" t="s">
        <v>79</v>
      </c>
      <c r="B66" s="20"/>
      <c r="D66" s="20"/>
      <c r="E66" s="22"/>
      <c r="F66" s="24"/>
      <c r="G66" s="24"/>
    </row>
    <row r="67" spans="1:7" ht="15">
      <c r="A67" s="15">
        <v>51</v>
      </c>
      <c r="B67" s="16">
        <v>71407</v>
      </c>
      <c r="C67" s="1" t="s">
        <v>37</v>
      </c>
      <c r="D67" s="16">
        <v>1</v>
      </c>
      <c r="E67" s="17">
        <v>150984</v>
      </c>
      <c r="F67" s="18">
        <f>ROUND(E67*0.25,0)</f>
        <v>37746</v>
      </c>
      <c r="G67" s="18">
        <f>ROUND(E67-F67,0)</f>
        <v>113238</v>
      </c>
    </row>
    <row r="68" spans="1:7" s="14" customFormat="1" ht="15.75">
      <c r="A68" s="19"/>
      <c r="B68" s="20"/>
      <c r="C68" s="21" t="s">
        <v>80</v>
      </c>
      <c r="D68" s="20"/>
      <c r="E68" s="22">
        <f>SUM(E67)</f>
        <v>150984</v>
      </c>
      <c r="F68" s="22">
        <f>SUM(F67)</f>
        <v>37746</v>
      </c>
      <c r="G68" s="22">
        <f>SUM(G67)</f>
        <v>113238</v>
      </c>
    </row>
    <row r="69" spans="1:7" s="14" customFormat="1" ht="15.75">
      <c r="A69" s="23" t="s">
        <v>81</v>
      </c>
      <c r="B69" s="20"/>
      <c r="D69" s="20"/>
      <c r="E69" s="22"/>
      <c r="F69" s="24"/>
      <c r="G69" s="24"/>
    </row>
    <row r="70" spans="1:7" ht="15">
      <c r="A70" s="15">
        <v>53</v>
      </c>
      <c r="B70" s="16">
        <v>71662</v>
      </c>
      <c r="C70" s="1" t="s">
        <v>38</v>
      </c>
      <c r="D70" s="25" t="s">
        <v>39</v>
      </c>
      <c r="E70" s="17">
        <v>155000</v>
      </c>
      <c r="F70" s="18">
        <f>ROUND(E70*0.25,0)</f>
        <v>38750</v>
      </c>
      <c r="G70" s="18">
        <f>ROUND(E70-F70,0)</f>
        <v>116250</v>
      </c>
    </row>
    <row r="71" spans="1:7" s="14" customFormat="1" ht="15.75">
      <c r="A71" s="19"/>
      <c r="B71" s="20"/>
      <c r="C71" s="21" t="s">
        <v>82</v>
      </c>
      <c r="D71" s="26"/>
      <c r="E71" s="22">
        <f>SUM(E70)</f>
        <v>155000</v>
      </c>
      <c r="F71" s="22">
        <f>SUM(F70)</f>
        <v>38750</v>
      </c>
      <c r="G71" s="22">
        <f>SUM(G70)</f>
        <v>116250</v>
      </c>
    </row>
    <row r="72" spans="1:7" s="14" customFormat="1" ht="15.75">
      <c r="A72" s="23" t="s">
        <v>83</v>
      </c>
      <c r="B72" s="20"/>
      <c r="D72" s="26"/>
      <c r="E72" s="22"/>
      <c r="F72" s="24"/>
      <c r="G72" s="24"/>
    </row>
    <row r="73" spans="1:7" ht="15">
      <c r="A73" s="15">
        <v>55</v>
      </c>
      <c r="B73" s="16">
        <v>75184</v>
      </c>
      <c r="C73" s="1" t="s">
        <v>40</v>
      </c>
      <c r="D73" s="16">
        <v>9</v>
      </c>
      <c r="E73" s="17">
        <v>155000</v>
      </c>
      <c r="F73" s="18">
        <f>ROUND(E73*0.25,0)</f>
        <v>38750</v>
      </c>
      <c r="G73" s="18">
        <f>ROUND(E73-F73,0)</f>
        <v>116250</v>
      </c>
    </row>
    <row r="74" spans="1:7" s="14" customFormat="1" ht="15.75">
      <c r="A74" s="20"/>
      <c r="B74" s="20"/>
      <c r="C74" s="21" t="s">
        <v>84</v>
      </c>
      <c r="D74" s="20"/>
      <c r="E74" s="24">
        <f>SUM(E73)</f>
        <v>155000</v>
      </c>
      <c r="F74" s="24">
        <f>SUM(F73)</f>
        <v>38750</v>
      </c>
      <c r="G74" s="24">
        <f>SUM(G73)</f>
        <v>116250</v>
      </c>
    </row>
    <row r="75" spans="1:7" s="14" customFormat="1" ht="15.75">
      <c r="A75" s="27" t="s">
        <v>85</v>
      </c>
      <c r="B75" s="20"/>
      <c r="D75" s="20"/>
      <c r="E75" s="24">
        <f>SUM(E7:E74)/2</f>
        <v>4167468</v>
      </c>
      <c r="F75" s="24">
        <f>SUM(F7:F74)/2</f>
        <v>1041868</v>
      </c>
      <c r="G75" s="24">
        <f>SUM(G7:G74)/2</f>
        <v>3125600</v>
      </c>
    </row>
    <row r="77" ht="15">
      <c r="A77" s="28" t="s">
        <v>86</v>
      </c>
    </row>
    <row r="78" ht="15">
      <c r="A78" s="28" t="s">
        <v>87</v>
      </c>
    </row>
    <row r="79" ht="15">
      <c r="A79" s="28" t="s">
        <v>88</v>
      </c>
    </row>
  </sheetData>
  <sheetProtection/>
  <printOptions horizontalCentered="1"/>
  <pageMargins left="0.2" right="0.2" top="0.27" bottom="0.75" header="0" footer="0"/>
  <pageSetup horizontalDpi="600" verticalDpi="600" orientation="portrait" scale="96" r:id="rId1"/>
  <headerFooter>
    <oddFooter>&amp;C&amp;P of &amp;N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Recip1-12: Bus Replacement (CA Dept of Education)</dc:title>
  <dc:subject>Small School District and County Office Bus Replacement program first apportionment schedule for fiscal year 2012-13.</dc:subject>
  <dc:creator>CDE</dc:creator>
  <cp:keywords/>
  <dc:description/>
  <cp:lastModifiedBy>CDE</cp:lastModifiedBy>
  <cp:lastPrinted>2013-05-03T16:36:08Z</cp:lastPrinted>
  <dcterms:created xsi:type="dcterms:W3CDTF">2013-01-25T23:15:09Z</dcterms:created>
  <dcterms:modified xsi:type="dcterms:W3CDTF">2020-06-09T23:20:22Z</dcterms:modified>
  <cp:category/>
  <cp:version/>
  <cp:contentType/>
  <cp:contentStatus/>
</cp:coreProperties>
</file>