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99609C11-7FDF-4D7D-BAC4-E18D80D43B89}" xr6:coauthVersionLast="47" xr6:coauthVersionMax="47" xr10:uidLastSave="{00000000-0000-0000-0000-000000000000}"/>
  <bookViews>
    <workbookView xWindow="-120" yWindow="-120" windowWidth="29040" windowHeight="15840" xr2:uid="{D6B64A5E-1817-45F2-8D89-B4BCBDD4348B}"/>
  </bookViews>
  <sheets>
    <sheet name="2019-20 Title I, Pt A 12 - LEA" sheetId="1" r:id="rId1"/>
    <sheet name="2019-20 Title I, Pt A 12 - Cty" sheetId="2" r:id="rId2"/>
  </sheets>
  <definedNames>
    <definedName name="_xlnm._FilterDatabase" localSheetId="1" hidden="1">'2019-20 Title I, Pt A 12 - Cty'!$A$5:$D$6</definedName>
    <definedName name="_xlnm._FilterDatabase" localSheetId="0" hidden="1">'2019-20 Title I, Pt A 12 - LEA'!$A$1:$A$4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2" l="1"/>
  <c r="L10" i="1" l="1"/>
  <c r="E8" i="1" l="1"/>
  <c r="F8" i="1"/>
  <c r="I8" i="1" s="1"/>
  <c r="G8" i="1"/>
  <c r="G7" i="1"/>
  <c r="F7" i="1"/>
  <c r="I7" i="1" s="1"/>
  <c r="E7" i="1"/>
  <c r="E9" i="1" l="1"/>
  <c r="F9" i="1"/>
  <c r="I9" i="1" s="1"/>
  <c r="G9" i="1"/>
  <c r="K10" i="1" l="1"/>
</calcChain>
</file>

<file path=xl/sharedStrings.xml><?xml version="1.0" encoding="utf-8"?>
<sst xmlns="http://schemas.openxmlformats.org/spreadsheetml/2006/main" count="63" uniqueCount="49">
  <si>
    <t>Every Student Succeeds Act</t>
  </si>
  <si>
    <t xml:space="preserve"> 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</si>
  <si>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</si>
  <si>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</si>
  <si>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</si>
  <si>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</si>
  <si>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</si>
  <si>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</si>
  <si>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</si>
  <si>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</si>
  <si>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Statewide Total</t>
  </si>
  <si>
    <t>California Department of Education</t>
  </si>
  <si>
    <t>School Fiscal Services Division</t>
  </si>
  <si>
    <t>N/A</t>
  </si>
  <si>
    <t xml:space="preserve">Fiscal Year 2019‒20 </t>
  </si>
  <si>
    <t>2019‒20
Final
Allocation
Amount</t>
  </si>
  <si>
    <t>FI$Cal
Supplier
ID</t>
  </si>
  <si>
    <t>FI$Cal
Address
Sequence
ID</t>
  </si>
  <si>
    <t xml:space="preserve">Improving Basic Programs Operated by Local Educational Agencies </t>
  </si>
  <si>
    <t>Fiscal Year 2019-20</t>
  </si>
  <si>
    <t>County
Treasurer</t>
  </si>
  <si>
    <t>Invoice Number</t>
  </si>
  <si>
    <t>County
Total</t>
  </si>
  <si>
    <t>Tulare</t>
  </si>
  <si>
    <t>54718940000000</t>
  </si>
  <si>
    <t>Ducor Union Elementary</t>
  </si>
  <si>
    <t>0000011859</t>
  </si>
  <si>
    <t>54</t>
  </si>
  <si>
    <t xml:space="preserve">Improving Basic Programs Operated by Local Education Agencies 
</t>
  </si>
  <si>
    <t>Amador</t>
  </si>
  <si>
    <t>03100330000000</t>
  </si>
  <si>
    <t>Amador County Office of Education</t>
  </si>
  <si>
    <t>Siskiyou</t>
  </si>
  <si>
    <t>47704900000000</t>
  </si>
  <si>
    <t>Willow Creek Elementary</t>
  </si>
  <si>
    <t>0000011782</t>
  </si>
  <si>
    <t>0000011786</t>
  </si>
  <si>
    <t>03</t>
  </si>
  <si>
    <t>47</t>
  </si>
  <si>
    <t>12th Apportionment</t>
  </si>
  <si>
    <t>County Summary of the Twelfth Apportionment for Title I, Part A</t>
  </si>
  <si>
    <t xml:space="preserve"> 19-14329 06-07-2022</t>
  </si>
  <si>
    <t>00314359</t>
  </si>
  <si>
    <t>00314360</t>
  </si>
  <si>
    <t>00314361</t>
  </si>
  <si>
    <t>Voucher Number</t>
  </si>
  <si>
    <t xml:space="preserve">Schedule of the Twelfth Apportionment for Title I, Part A
</t>
  </si>
  <si>
    <t>June 2022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</si>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</sst>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1" x14ac:knownFonts="1"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2" fillId="0" borderId="0"/>
    <xf numFmtId="0" fontId="4" fillId="0" borderId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/>
    <xf numFmtId="0" fontId="2" fillId="0" borderId="0"/>
    <xf numFmtId="0" fontId="1" fillId="0" borderId="0" applyNumberFormat="0" applyFill="0" applyAlignment="0" applyProtection="0"/>
    <xf numFmtId="0" fontId="5" fillId="0" borderId="2" applyNumberFormat="0" applyFill="0" applyAlignment="0" applyProtection="0"/>
  </cellStyleXfs>
  <cellXfs count="59">
    <xf numFmtId="0" fontId="0" fillId="0" borderId="0" xfId="0"/>
    <xf numFmtId="0" fontId="1" fillId="0" borderId="0" xfId="1" applyAlignment="1">
      <alignment horizontal="left"/>
    </xf>
    <xf numFmtId="0" fontId="3" fillId="0" borderId="0" xfId="4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4" applyNumberFormat="1" applyFont="1" applyAlignment="1">
      <alignment horizontal="center"/>
    </xf>
    <xf numFmtId="49" fontId="3" fillId="0" borderId="0" xfId="4" applyNumberFormat="1" applyFont="1" applyAlignment="1">
      <alignment horizontal="left" wrapText="1"/>
    </xf>
    <xf numFmtId="164" fontId="3" fillId="0" borderId="0" xfId="4" applyNumberFormat="1" applyFont="1"/>
    <xf numFmtId="0" fontId="3" fillId="0" borderId="0" xfId="4" applyFont="1"/>
    <xf numFmtId="0" fontId="1" fillId="0" borderId="0" xfId="2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/>
    </xf>
    <xf numFmtId="0" fontId="1" fillId="0" borderId="0" xfId="3" applyAlignment="1">
      <alignment horizontal="left"/>
    </xf>
    <xf numFmtId="0" fontId="5" fillId="0" borderId="0" xfId="0" applyFont="1" applyAlignment="1">
      <alignment horizontal="left"/>
    </xf>
    <xf numFmtId="0" fontId="3" fillId="0" borderId="0" xfId="4" applyFont="1" applyAlignment="1">
      <alignment horizontal="center"/>
    </xf>
    <xf numFmtId="6" fontId="3" fillId="0" borderId="0" xfId="4" applyNumberFormat="1" applyFont="1"/>
    <xf numFmtId="0" fontId="3" fillId="0" borderId="0" xfId="4" applyFont="1" applyAlignment="1">
      <alignment horizontal="left" wrapText="1"/>
    </xf>
    <xf numFmtId="6" fontId="4" fillId="0" borderId="0" xfId="5" applyNumberFormat="1"/>
    <xf numFmtId="0" fontId="4" fillId="0" borderId="0" xfId="5"/>
    <xf numFmtId="0" fontId="0" fillId="0" borderId="0" xfId="5" quotePrefix="1" applyFont="1"/>
    <xf numFmtId="0" fontId="2" fillId="0" borderId="0" xfId="8" applyAlignment="1">
      <alignment horizontal="centerContinuous" vertical="center" wrapText="1"/>
    </xf>
    <xf numFmtId="0" fontId="2" fillId="0" borderId="0" xfId="8"/>
    <xf numFmtId="6" fontId="3" fillId="0" borderId="0" xfId="8" applyNumberFormat="1" applyFont="1"/>
    <xf numFmtId="0" fontId="4" fillId="0" borderId="0" xfId="8" applyFont="1"/>
    <xf numFmtId="49" fontId="4" fillId="0" borderId="0" xfId="8" applyNumberFormat="1" applyFont="1"/>
    <xf numFmtId="0" fontId="0" fillId="0" borderId="0" xfId="8" applyFont="1"/>
    <xf numFmtId="0" fontId="3" fillId="0" borderId="0" xfId="9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2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5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3" xfId="8" applyFont="1" applyFill="1" applyBorder="1" applyAlignment="1">
      <alignment horizontal="center" wrapText="1"/>
    </xf>
    <xf numFmtId="164" fontId="8" fillId="2" borderId="3" xfId="8" applyNumberFormat="1" applyFont="1" applyFill="1" applyBorder="1" applyAlignment="1">
      <alignment horizontal="center" wrapText="1"/>
    </xf>
    <xf numFmtId="49" fontId="0" fillId="0" borderId="0" xfId="8" applyNumberFormat="1" applyFont="1" applyAlignment="1">
      <alignment horizontal="center"/>
    </xf>
    <xf numFmtId="0" fontId="9" fillId="0" borderId="0" xfId="4" applyFont="1" applyAlignment="1">
      <alignment horizontal="left"/>
    </xf>
    <xf numFmtId="0" fontId="9" fillId="0" borderId="0" xfId="4" applyFont="1" applyAlignment="1">
      <alignment horizontal="center"/>
    </xf>
    <xf numFmtId="0" fontId="9" fillId="0" borderId="0" xfId="9" applyFont="1" applyAlignment="1">
      <alignment horizontal="center"/>
    </xf>
    <xf numFmtId="0" fontId="9" fillId="0" borderId="0" xfId="4" applyFont="1" applyAlignment="1">
      <alignment horizontal="left" wrapText="1"/>
    </xf>
    <xf numFmtId="6" fontId="10" fillId="0" borderId="0" xfId="5" applyNumberFormat="1" applyFont="1"/>
    <xf numFmtId="17" fontId="0" fillId="0" borderId="0" xfId="5" quotePrefix="1" applyNumberFormat="1" applyFont="1"/>
    <xf numFmtId="0" fontId="1" fillId="0" borderId="0" xfId="3" applyFill="1" applyAlignment="1">
      <alignment horizontal="left" vertical="center"/>
    </xf>
    <xf numFmtId="0" fontId="5" fillId="0" borderId="0" xfId="0" applyFont="1"/>
    <xf numFmtId="0" fontId="7" fillId="0" borderId="0" xfId="1" applyFont="1" applyFill="1" applyAlignment="1">
      <alignment horizontal="left" vertical="center"/>
    </xf>
    <xf numFmtId="0" fontId="8" fillId="2" borderId="0" xfId="8" applyFont="1" applyFill="1" applyAlignment="1">
      <alignment horizontal="center" wrapText="1"/>
    </xf>
    <xf numFmtId="0" fontId="5" fillId="0" borderId="2" xfId="11" applyAlignment="1">
      <alignment horizontal="left"/>
    </xf>
    <xf numFmtId="0" fontId="5" fillId="0" borderId="2" xfId="11"/>
    <xf numFmtId="6" fontId="5" fillId="0" borderId="2" xfId="11" applyNumberFormat="1"/>
    <xf numFmtId="0" fontId="5" fillId="0" borderId="2" xfId="11" applyNumberFormat="1" applyFill="1" applyAlignment="1" applyProtection="1"/>
    <xf numFmtId="49" fontId="0" fillId="0" borderId="0" xfId="0" applyNumberFormat="1" applyAlignment="1">
      <alignment wrapText="1"/>
    </xf>
    <xf numFmtId="0" fontId="5" fillId="0" borderId="2" xfId="11" applyNumberFormat="1" applyFill="1" applyAlignment="1" applyProtection="1">
      <alignment horizontal="left"/>
    </xf>
    <xf numFmtId="0" fontId="5" fillId="0" borderId="2" xfId="11" applyFill="1" applyAlignment="1">
      <alignment horizontal="left"/>
    </xf>
    <xf numFmtId="0" fontId="5" fillId="0" borderId="2" xfId="11" applyNumberFormat="1" applyFill="1" applyAlignment="1" applyProtection="1">
      <alignment horizontal="center"/>
    </xf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left" wrapText="1"/>
    </xf>
    <xf numFmtId="164" fontId="5" fillId="0" borderId="2" xfId="11" applyNumberFormat="1" applyFill="1" applyAlignment="1" applyProtection="1"/>
    <xf numFmtId="164" fontId="5" fillId="0" borderId="2" xfId="11" applyNumberFormat="1" applyFill="1" applyAlignment="1" applyProtection="1">
      <alignment horizontal="right"/>
    </xf>
    <xf numFmtId="0" fontId="0" fillId="0" borderId="0" xfId="0" applyFont="1" applyAlignment="1">
      <alignment horizontal="left"/>
    </xf>
  </cellXfs>
  <cellStyles count="12">
    <cellStyle name="Heading 1" xfId="1" builtinId="16"/>
    <cellStyle name="Heading 1 3" xfId="7" xr:uid="{2131A483-E921-4378-844E-ECD9037DEBB5}"/>
    <cellStyle name="Heading 2" xfId="2" builtinId="17"/>
    <cellStyle name="Heading 3" xfId="3" builtinId="18"/>
    <cellStyle name="Heading 4" xfId="10" builtinId="19" customBuiltin="1"/>
    <cellStyle name="Normal" xfId="0" builtinId="0"/>
    <cellStyle name="Normal 20" xfId="4" xr:uid="{F1426174-92E2-43ED-BB90-A3A50BD0E788}"/>
    <cellStyle name="Normal 3" xfId="8" xr:uid="{A2406CFB-68ED-4586-95D8-14476291407D}"/>
    <cellStyle name="Normal 4 2 2" xfId="5" xr:uid="{FC17332F-CDE7-4815-8074-EB36B5E8CC03}"/>
    <cellStyle name="Normal 5" xfId="9" xr:uid="{988E58C5-9B36-4DEC-8C23-3700DA0F6782}"/>
    <cellStyle name="Total" xfId="11" builtinId="25" customBuiltin="1"/>
    <cellStyle name="Total 4" xfId="6" xr:uid="{8D32ABE7-5581-40CC-B5EB-500611CAAF45}"/>
  </cellStyles>
  <dxfs count="38">
    <dxf>
      <font>
        <color rgb="FF9C0006"/>
      </font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2"/>
        <name val="Arial"/>
        <scheme val="none"/>
      </font>
      <numFmt numFmtId="10" formatCode="&quot;$&quot;#,##0_);[Red]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textRotation="0" indent="0" justifyLastLine="0" shrinkToFit="0" readingOrder="0"/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E3091D-2D9E-48A0-9FC8-E40D8BCD522C}" name="Table228" displayName="Table228" ref="A6:L10" totalsRowCount="1" headerRowDxfId="37" dataDxfId="35" headerRowBorderDxfId="36" tableBorderDxfId="34" totalsRowCellStyle="Total">
  <tableColumns count="12">
    <tableColumn id="1" xr3:uid="{78A825BA-579F-479F-B15B-ADB3219F8415}" name="County Name" totalsRowLabel="Statewide Total" dataDxfId="33" totalsRowDxfId="32" dataCellStyle="Normal 20" totalsRowCellStyle="Total"/>
    <tableColumn id="18" xr3:uid="{9D138F5A-08F6-4462-935F-1FA77990ECC4}" name="FI$Cal_x000a_Supplier_x000a_ID" dataDxfId="31" totalsRowDxfId="30" dataCellStyle="Normal 20" totalsRowCellStyle="Total"/>
    <tableColumn id="17" xr3:uid="{8AB66F54-A48E-4A38-A18B-EF17BEE01440}" name="FI$Cal_x000a_Address_x000a_Sequence_x000a_ID" dataDxfId="29" totalsRowDxfId="28" dataCellStyle="Normal 20" totalsRowCellStyle="Total"/>
    <tableColumn id="2" xr3:uid="{70180E53-6DFA-46A9-A97B-8765A2C09344}" name="Full CDS Code" dataDxfId="27" totalsRowDxfId="26" totalsRowCellStyle="Total"/>
    <tableColumn id="3" xr3:uid="{274ABADC-44EE-45F1-954F-26EB1A43AEE7}" name="County_x000a_Code" dataDxfId="25" totalsRowDxfId="24" dataCellStyle="Normal 20" totalsRowCellStyle="Total"/>
    <tableColumn id="4" xr3:uid="{7F463602-0D87-47F2-8D66-EA3415E13F86}" name="District_x000a_Code" dataDxfId="23" totalsRowDxfId="22" dataCellStyle="Normal 20" totalsRowCellStyle="Total"/>
    <tableColumn id="5" xr3:uid="{441756CC-17FB-4131-8232-1A91A4497272}" name="School_x000a_Code" dataDxfId="21" totalsRowDxfId="20" dataCellStyle="Normal 20" totalsRowCellStyle="Total"/>
    <tableColumn id="6" xr3:uid="{F2B0F328-0AB1-4451-BA59-3744C2390553}" name="Direct_x000a_Funded_x000a_Charter School_x000a_Number" dataDxfId="19" totalsRowDxfId="18" dataCellStyle="Normal 20" totalsRowCellStyle="Total"/>
    <tableColumn id="7" xr3:uid="{95D3A2E7-8DDB-4463-850B-8A4C1760050B}" name="Service Location Field" dataDxfId="17" totalsRowDxfId="16" totalsRowCellStyle="Total">
      <calculatedColumnFormula>IF(H7="N/A",$F$2:$F$1961,"C"&amp;$H$2:$H$1961)</calculatedColumnFormula>
    </tableColumn>
    <tableColumn id="8" xr3:uid="{4EB2CC88-C524-470D-997A-95430CE87887}" name="Local Educational Agency" dataDxfId="15" totalsRowDxfId="14" dataCellStyle="Normal 20" totalsRowCellStyle="Total"/>
    <tableColumn id="10" xr3:uid="{80867F2B-5EF3-4A32-AE40-666F99DDAC96}" name="2019‒20_x000a_Final_x000a_Allocation_x000a_Amount" totalsRowFunction="sum" dataDxfId="13" totalsRowDxfId="12" dataCellStyle="Normal 4 2 2" totalsRowCellStyle="Total"/>
    <tableColumn id="16" xr3:uid="{E3ACB04A-6894-4876-AC48-2FB28BCF2AAE}" name="12th Apportionment" totalsRowFunction="sum" dataDxfId="11" totalsRowDxfId="1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welf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7857BF-0B99-40F8-952A-A418FFD96BAD}" name="Table3" displayName="Table3" ref="A5:E9" totalsRowCount="1" headerRowDxfId="9" headerRowBorderDxfId="8" totalsRowCellStyle="Total">
  <tableColumns count="5">
    <tableColumn id="1" xr3:uid="{68A7689F-082F-4373-86ED-1699017F890F}" name="County_x000a_Code" totalsRowLabel="Statewide Total" dataDxfId="7" totalsRowDxfId="6" totalsRowCellStyle="Total"/>
    <tableColumn id="2" xr3:uid="{9B6549CD-F110-4D9A-A026-CCD7DF1B4F14}" name="County_x000a_Treasurer" dataDxfId="5" totalsRowCellStyle="Total"/>
    <tableColumn id="5" xr3:uid="{1507E35F-D308-4E74-8CEB-A193934A3C26}" name="Invoice Number" dataDxfId="4" totalsRowCellStyle="Total"/>
    <tableColumn id="3" xr3:uid="{355928CD-EF77-408D-8DF2-87A6D7370A3D}" name="County_x000a_Total" totalsRowFunction="sum" dataDxfId="3" totalsRowCellStyle="Total"/>
    <tableColumn id="4" xr3:uid="{7FA6A69B-75EA-4433-9F3B-BC60D1EBFA2C}" name="Voucher Number" dataDxfId="2" totalsRowDxfId="1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welf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88D3-B8E4-4988-B7A1-A1B254540D64}">
  <sheetPr>
    <pageSetUpPr fitToPage="1"/>
  </sheetPr>
  <dimension ref="A1:L13"/>
  <sheetViews>
    <sheetView tabSelected="1" zoomScaleNormal="100" workbookViewId="0"/>
  </sheetViews>
  <sheetFormatPr defaultColWidth="8.88671875" defaultRowHeight="15" x14ac:dyDescent="0.2"/>
  <cols>
    <col min="1" max="3" width="14" style="2" customWidth="1"/>
    <col min="4" max="4" width="16.33203125" style="2" customWidth="1"/>
    <col min="5" max="5" width="7.88671875" style="3" customWidth="1"/>
    <col min="6" max="6" width="7.33203125" style="4" bestFit="1" customWidth="1"/>
    <col min="7" max="7" width="9.6640625" style="4" customWidth="1"/>
    <col min="8" max="8" width="8" style="4" bestFit="1" customWidth="1"/>
    <col min="9" max="9" width="12.109375" style="4" customWidth="1"/>
    <col min="10" max="10" width="40.77734375" style="5" customWidth="1"/>
    <col min="11" max="11" width="13.77734375" customWidth="1"/>
    <col min="12" max="12" width="15.6640625" style="6" customWidth="1"/>
    <col min="13" max="16384" width="8.88671875" style="7"/>
  </cols>
  <sheetData>
    <row r="1" spans="1:12" ht="20.25" x14ac:dyDescent="0.3">
      <c r="A1" s="27" t="s">
        <v>46</v>
      </c>
      <c r="B1" s="1"/>
      <c r="C1" s="1"/>
    </row>
    <row r="2" spans="1:12" customFormat="1" ht="18" x14ac:dyDescent="0.2">
      <c r="A2" s="28" t="s">
        <v>28</v>
      </c>
      <c r="B2" s="8"/>
      <c r="C2" s="8"/>
      <c r="D2" s="9"/>
      <c r="E2" s="3"/>
      <c r="F2" s="3"/>
      <c r="G2" s="3"/>
      <c r="H2" s="3"/>
      <c r="I2" s="3"/>
      <c r="J2" s="10"/>
      <c r="L2" s="11"/>
    </row>
    <row r="3" spans="1:12" customFormat="1" ht="15.75" x14ac:dyDescent="0.25">
      <c r="A3" s="12" t="s">
        <v>0</v>
      </c>
      <c r="B3" s="12"/>
      <c r="C3" s="12"/>
      <c r="D3" s="9"/>
      <c r="E3" s="3"/>
      <c r="F3" s="3"/>
      <c r="G3" s="3" t="s">
        <v>1</v>
      </c>
      <c r="H3" s="3"/>
      <c r="I3" s="3"/>
      <c r="J3" s="10"/>
      <c r="K3" t="s">
        <v>1</v>
      </c>
      <c r="L3" s="11"/>
    </row>
    <row r="4" spans="1:12" customFormat="1" ht="15.75" x14ac:dyDescent="0.25">
      <c r="A4" s="13" t="s">
        <v>14</v>
      </c>
      <c r="B4" s="13"/>
      <c r="C4" s="13"/>
      <c r="D4" s="9"/>
      <c r="E4" s="3"/>
      <c r="F4" s="3"/>
      <c r="G4" s="3"/>
      <c r="H4" s="3"/>
      <c r="I4" s="3"/>
      <c r="J4" s="10"/>
      <c r="L4" s="11"/>
    </row>
    <row r="5" spans="1:12" customFormat="1" ht="15.75" x14ac:dyDescent="0.25">
      <c r="A5" s="58" t="s">
        <v>48</v>
      </c>
      <c r="B5" s="13"/>
      <c r="C5" s="13"/>
      <c r="D5" s="9"/>
      <c r="E5" s="3"/>
      <c r="F5" s="3"/>
      <c r="G5" s="3"/>
      <c r="H5" s="3"/>
      <c r="I5" s="3"/>
      <c r="J5" s="10"/>
      <c r="L5" s="11"/>
    </row>
    <row r="6" spans="1:12" ht="79.5" thickBot="1" x14ac:dyDescent="0.3">
      <c r="A6" s="29" t="s">
        <v>2</v>
      </c>
      <c r="B6" s="30" t="s">
        <v>16</v>
      </c>
      <c r="C6" s="30" t="s">
        <v>17</v>
      </c>
      <c r="D6" s="31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15</v>
      </c>
      <c r="L6" s="32" t="s">
        <v>39</v>
      </c>
    </row>
    <row r="7" spans="1:12" x14ac:dyDescent="0.2">
      <c r="A7" s="36" t="s">
        <v>29</v>
      </c>
      <c r="B7" s="14" t="s">
        <v>36</v>
      </c>
      <c r="C7" s="14">
        <v>1</v>
      </c>
      <c r="D7" s="14" t="s">
        <v>30</v>
      </c>
      <c r="E7" s="26" t="str">
        <f t="shared" ref="E7:E9" si="0">MID($D7,1,2)</f>
        <v>03</v>
      </c>
      <c r="F7" s="26" t="str">
        <f t="shared" ref="F7:F9" si="1">MID($D7,3,5)</f>
        <v>10033</v>
      </c>
      <c r="G7" s="26" t="str">
        <f t="shared" ref="G7:G9" si="2">MID($D7,8,7)</f>
        <v>0000000</v>
      </c>
      <c r="H7" s="14" t="s">
        <v>13</v>
      </c>
      <c r="I7" s="26" t="str">
        <f>IF(H7="N/A",$F$2:$F$1961,"C"&amp;$H$2:$H$1961)</f>
        <v>10033</v>
      </c>
      <c r="J7" s="39" t="s">
        <v>31</v>
      </c>
      <c r="K7" s="40">
        <v>32101</v>
      </c>
      <c r="L7" s="15">
        <v>6814</v>
      </c>
    </row>
    <row r="8" spans="1:12" x14ac:dyDescent="0.2">
      <c r="A8" s="36" t="s">
        <v>32</v>
      </c>
      <c r="B8" s="14" t="s">
        <v>35</v>
      </c>
      <c r="C8" s="14">
        <v>1</v>
      </c>
      <c r="D8" s="37" t="s">
        <v>33</v>
      </c>
      <c r="E8" s="26" t="str">
        <f t="shared" si="0"/>
        <v>47</v>
      </c>
      <c r="F8" s="26" t="str">
        <f t="shared" si="1"/>
        <v>70490</v>
      </c>
      <c r="G8" s="26" t="str">
        <f t="shared" si="2"/>
        <v>0000000</v>
      </c>
      <c r="H8" s="14" t="s">
        <v>13</v>
      </c>
      <c r="I8" s="38" t="str">
        <f>IF(H8="N/A",$F$2:$F$1961,"C"&amp;$H$2:$H$1961)</f>
        <v>70490</v>
      </c>
      <c r="J8" s="39" t="s">
        <v>34</v>
      </c>
      <c r="K8" s="40">
        <v>1056</v>
      </c>
      <c r="L8" s="15">
        <v>603</v>
      </c>
    </row>
    <row r="9" spans="1:12" x14ac:dyDescent="0.2">
      <c r="A9" s="2" t="s">
        <v>23</v>
      </c>
      <c r="B9" s="14" t="s">
        <v>26</v>
      </c>
      <c r="C9" s="14">
        <v>1</v>
      </c>
      <c r="D9" s="14" t="s">
        <v>24</v>
      </c>
      <c r="E9" s="26" t="str">
        <f t="shared" si="0"/>
        <v>54</v>
      </c>
      <c r="F9" s="26" t="str">
        <f t="shared" si="1"/>
        <v>71894</v>
      </c>
      <c r="G9" s="26" t="str">
        <f t="shared" si="2"/>
        <v>0000000</v>
      </c>
      <c r="H9" s="14" t="s">
        <v>13</v>
      </c>
      <c r="I9" s="26" t="str">
        <f>IF(H9="N/A",$F$2:$F$1962,"C"&amp;$H$2:$H$1962)</f>
        <v>71894</v>
      </c>
      <c r="J9" s="16" t="s">
        <v>25</v>
      </c>
      <c r="K9" s="17">
        <v>113371</v>
      </c>
      <c r="L9" s="15">
        <v>65988</v>
      </c>
    </row>
    <row r="10" spans="1:12" ht="15.75" x14ac:dyDescent="0.25">
      <c r="A10" s="51" t="s">
        <v>10</v>
      </c>
      <c r="B10" s="51"/>
      <c r="C10" s="51"/>
      <c r="D10" s="52"/>
      <c r="E10" s="53"/>
      <c r="F10" s="53"/>
      <c r="G10" s="53"/>
      <c r="H10" s="53"/>
      <c r="I10" s="54"/>
      <c r="J10" s="55"/>
      <c r="K10" s="56">
        <f>SUBTOTAL(109,Table228[2019‒20
Final
Allocation
Amount])</f>
        <v>146528</v>
      </c>
      <c r="L10" s="57">
        <f>SUBTOTAL(109,Table228[12th Apportionment])</f>
        <v>73405</v>
      </c>
    </row>
    <row r="11" spans="1:12" x14ac:dyDescent="0.2">
      <c r="A11" s="18" t="s">
        <v>11</v>
      </c>
      <c r="B11" s="18"/>
      <c r="C11" s="18"/>
    </row>
    <row r="12" spans="1:12" x14ac:dyDescent="0.2">
      <c r="A12" s="18" t="s">
        <v>12</v>
      </c>
      <c r="B12" s="18"/>
      <c r="C12" s="18"/>
    </row>
    <row r="13" spans="1:12" x14ac:dyDescent="0.2">
      <c r="A13" s="41" t="s">
        <v>47</v>
      </c>
      <c r="B13" s="19"/>
      <c r="C13" s="19"/>
    </row>
  </sheetData>
  <conditionalFormatting sqref="I7:I9">
    <cfRule type="duplicateValues" dxfId="0" priority="16"/>
  </conditionalFormatting>
  <pageMargins left="0.7" right="0.7" top="0.75" bottom="0.75" header="0.3" footer="0.3"/>
  <pageSetup scale="59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AC0-F04E-49FC-83E3-50EBCB6D1B2E}">
  <sheetPr>
    <pageSetUpPr fitToPage="1"/>
  </sheetPr>
  <dimension ref="A1:E12"/>
  <sheetViews>
    <sheetView zoomScaleNormal="100" workbookViewId="0"/>
  </sheetViews>
  <sheetFormatPr defaultColWidth="8.88671875" defaultRowHeight="12.75" x14ac:dyDescent="0.2"/>
  <cols>
    <col min="1" max="1" width="11.21875" style="21" customWidth="1"/>
    <col min="2" max="2" width="21.44140625" style="21" customWidth="1"/>
    <col min="3" max="3" width="27.5546875" style="21" customWidth="1"/>
    <col min="4" max="4" width="15.44140625" style="21" customWidth="1"/>
    <col min="5" max="5" width="10.77734375" style="21" customWidth="1"/>
    <col min="6" max="16384" width="8.88671875" style="21"/>
  </cols>
  <sheetData>
    <row r="1" spans="1:5" ht="20.25" x14ac:dyDescent="0.2">
      <c r="A1" s="44" t="s">
        <v>40</v>
      </c>
      <c r="B1" s="20"/>
      <c r="C1" s="20"/>
      <c r="D1" s="20"/>
    </row>
    <row r="2" spans="1:5" ht="18" x14ac:dyDescent="0.2">
      <c r="A2" s="28" t="s">
        <v>18</v>
      </c>
      <c r="B2" s="20"/>
      <c r="C2" s="20"/>
      <c r="D2" s="20"/>
    </row>
    <row r="3" spans="1:5" ht="15.75" x14ac:dyDescent="0.2">
      <c r="A3" s="42" t="s">
        <v>0</v>
      </c>
      <c r="B3" s="20"/>
      <c r="C3" s="20"/>
      <c r="D3" s="20"/>
    </row>
    <row r="4" spans="1:5" ht="15.75" x14ac:dyDescent="0.25">
      <c r="A4" s="43" t="s">
        <v>19</v>
      </c>
      <c r="B4" s="20"/>
      <c r="C4" s="20"/>
      <c r="D4" s="20"/>
    </row>
    <row r="5" spans="1:5" ht="31.5" x14ac:dyDescent="0.25">
      <c r="A5" s="33" t="s">
        <v>4</v>
      </c>
      <c r="B5" s="33" t="s">
        <v>20</v>
      </c>
      <c r="C5" s="33" t="s">
        <v>21</v>
      </c>
      <c r="D5" s="34" t="s">
        <v>22</v>
      </c>
      <c r="E5" s="45" t="s">
        <v>45</v>
      </c>
    </row>
    <row r="6" spans="1:5" ht="15" x14ac:dyDescent="0.2">
      <c r="A6" s="35" t="s">
        <v>37</v>
      </c>
      <c r="B6" s="25" t="s">
        <v>29</v>
      </c>
      <c r="C6" s="25" t="s">
        <v>41</v>
      </c>
      <c r="D6" s="22">
        <v>6814</v>
      </c>
      <c r="E6" s="50" t="s">
        <v>42</v>
      </c>
    </row>
    <row r="7" spans="1:5" ht="15" x14ac:dyDescent="0.2">
      <c r="A7" s="35" t="s">
        <v>38</v>
      </c>
      <c r="B7" s="25" t="s">
        <v>32</v>
      </c>
      <c r="C7" s="25" t="s">
        <v>41</v>
      </c>
      <c r="D7" s="22">
        <v>603</v>
      </c>
      <c r="E7" s="50" t="s">
        <v>43</v>
      </c>
    </row>
    <row r="8" spans="1:5" ht="15" x14ac:dyDescent="0.2">
      <c r="A8" s="35" t="s">
        <v>27</v>
      </c>
      <c r="B8" s="25" t="s">
        <v>23</v>
      </c>
      <c r="C8" s="25" t="s">
        <v>41</v>
      </c>
      <c r="D8" s="22">
        <v>65988</v>
      </c>
      <c r="E8" s="50" t="s">
        <v>44</v>
      </c>
    </row>
    <row r="9" spans="1:5" ht="15.75" x14ac:dyDescent="0.25">
      <c r="A9" s="46" t="s">
        <v>10</v>
      </c>
      <c r="B9" s="47"/>
      <c r="C9" s="47"/>
      <c r="D9" s="48">
        <f>SUBTOTAL(109,Table3[County
Total])</f>
        <v>73405</v>
      </c>
      <c r="E9" s="49"/>
    </row>
    <row r="10" spans="1:5" ht="15" x14ac:dyDescent="0.2">
      <c r="A10" s="24" t="s">
        <v>11</v>
      </c>
      <c r="B10" s="23"/>
      <c r="C10" s="23"/>
      <c r="D10" s="22"/>
    </row>
    <row r="11" spans="1:5" ht="15" x14ac:dyDescent="0.2">
      <c r="A11" s="24" t="s">
        <v>12</v>
      </c>
      <c r="B11" s="23"/>
      <c r="C11" s="23"/>
      <c r="D11" s="22"/>
    </row>
    <row r="12" spans="1:5" ht="15" x14ac:dyDescent="0.2">
      <c r="A12" s="19" t="s">
        <v>47</v>
      </c>
      <c r="B12" s="23"/>
      <c r="C12" s="23"/>
      <c r="D12" s="22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 Title I, Pt A 12 - LEA</vt:lpstr>
      <vt:lpstr>2019-20 Title I, Pt A 12 - Cty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Recip12-19: Title I, Part A (CA Dept of Education)</dc:title>
  <dc:subject>Title I, Part A Basic Grant program twelfth apportionment schedule for fiscal year 2019-20.</dc:subject>
  <dc:creator/>
  <cp:lastModifiedBy/>
  <dcterms:created xsi:type="dcterms:W3CDTF">2024-01-03T17:30:13Z</dcterms:created>
  <dcterms:modified xsi:type="dcterms:W3CDTF">2024-01-03T17:30:29Z</dcterms:modified>
</cp:coreProperties>
</file>