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D1260871-C21E-4394-ABE1-96950471F0F4}" xr6:coauthVersionLast="47" xr6:coauthVersionMax="47" xr10:uidLastSave="{00000000-0000-0000-0000-000000000000}"/>
  <bookViews>
    <workbookView xWindow="-110" yWindow="-110" windowWidth="19420" windowHeight="10420" tabRatio="684" xr2:uid="{84376BE6-2603-4C39-8922-019C386A4BD8}"/>
  </bookViews>
  <sheets>
    <sheet name="Instructions" sheetId="1" r:id="rId1"/>
    <sheet name="1. Applicant Information" sheetId="2" r:id="rId2"/>
    <sheet name="2. Contact Information" sheetId="12" r:id="rId3"/>
    <sheet name="3. Budget Summary" sheetId="3" r:id="rId4"/>
    <sheet name="4. Year 1" sheetId="4" r:id="rId5"/>
    <sheet name="5. Year 2" sheetId="13" r:id="rId6"/>
    <sheet name="6. Year 3" sheetId="14" r:id="rId7"/>
    <sheet name="7. Year 4" sheetId="15" r:id="rId8"/>
    <sheet name="8. Year 5" sheetId="16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6" l="1"/>
  <c r="B7" i="15"/>
  <c r="B7" i="14"/>
  <c r="B7" i="13"/>
  <c r="B6" i="16" l="1"/>
  <c r="B8" i="16"/>
  <c r="B9" i="16"/>
  <c r="B5" i="16"/>
  <c r="B6" i="15"/>
  <c r="B8" i="15"/>
  <c r="B9" i="15"/>
  <c r="B5" i="15"/>
  <c r="B6" i="14"/>
  <c r="B8" i="14"/>
  <c r="B9" i="14"/>
  <c r="B5" i="14"/>
  <c r="B6" i="13"/>
  <c r="B8" i="13"/>
  <c r="B9" i="13"/>
  <c r="B5" i="13"/>
  <c r="B4" i="3"/>
  <c r="B5" i="3"/>
  <c r="B6" i="3"/>
  <c r="B7" i="3"/>
  <c r="B3" i="3"/>
  <c r="B3" i="12"/>
  <c r="B4" i="12"/>
  <c r="B5" i="12"/>
  <c r="B6" i="12"/>
  <c r="B2" i="12"/>
  <c r="B6" i="4"/>
  <c r="B7" i="4"/>
  <c r="B8" i="4"/>
  <c r="B9" i="4"/>
  <c r="B5" i="4"/>
  <c r="I12" i="4"/>
  <c r="F12" i="4"/>
  <c r="I11" i="4"/>
  <c r="F11" i="4"/>
  <c r="I12" i="13"/>
  <c r="F12" i="13"/>
  <c r="I11" i="13"/>
  <c r="F11" i="13"/>
  <c r="I11" i="14"/>
  <c r="F11" i="14"/>
  <c r="I11" i="15"/>
  <c r="F11" i="15"/>
  <c r="I11" i="16"/>
  <c r="F11" i="16"/>
  <c r="I14" i="3"/>
  <c r="I13" i="3"/>
  <c r="I12" i="3"/>
  <c r="I11" i="3"/>
  <c r="I10" i="3"/>
  <c r="I9" i="3"/>
  <c r="G14" i="3"/>
  <c r="G12" i="3"/>
  <c r="G11" i="3"/>
  <c r="G10" i="3"/>
  <c r="G9" i="3"/>
  <c r="F14" i="3"/>
  <c r="F13" i="3"/>
  <c r="F11" i="3"/>
  <c r="F10" i="3"/>
  <c r="F9" i="3"/>
  <c r="E9" i="3"/>
  <c r="E14" i="3"/>
  <c r="E13" i="3"/>
  <c r="E12" i="3"/>
  <c r="E10" i="3"/>
  <c r="D9" i="3"/>
  <c r="D14" i="3"/>
  <c r="D13" i="3"/>
  <c r="D12" i="3"/>
  <c r="D11" i="3"/>
  <c r="C13" i="3"/>
  <c r="C12" i="3"/>
  <c r="C11" i="3"/>
  <c r="C10" i="3"/>
  <c r="I18" i="16" l="1"/>
  <c r="F18" i="16"/>
  <c r="G16" i="3" s="1"/>
  <c r="H17" i="16"/>
  <c r="H19" i="16" s="1"/>
  <c r="G17" i="16"/>
  <c r="G19" i="16" s="1"/>
  <c r="E17" i="16"/>
  <c r="E19" i="16" s="1"/>
  <c r="D17" i="16"/>
  <c r="D19" i="16" s="1"/>
  <c r="C17" i="16"/>
  <c r="C19" i="16" s="1"/>
  <c r="I16" i="16"/>
  <c r="F16" i="16"/>
  <c r="I15" i="16"/>
  <c r="F15" i="16"/>
  <c r="I14" i="16"/>
  <c r="F14" i="16"/>
  <c r="I13" i="16"/>
  <c r="F13" i="16"/>
  <c r="I12" i="16"/>
  <c r="F12" i="16"/>
  <c r="G13" i="3"/>
  <c r="I18" i="15"/>
  <c r="F18" i="15"/>
  <c r="F16" i="3" s="1"/>
  <c r="H17" i="15"/>
  <c r="H19" i="15" s="1"/>
  <c r="G17" i="15"/>
  <c r="G19" i="15" s="1"/>
  <c r="E17" i="15"/>
  <c r="E19" i="15" s="1"/>
  <c r="D17" i="15"/>
  <c r="D19" i="15" s="1"/>
  <c r="C17" i="15"/>
  <c r="C19" i="15" s="1"/>
  <c r="I16" i="15"/>
  <c r="F16" i="15"/>
  <c r="I15" i="15"/>
  <c r="F15" i="15"/>
  <c r="I14" i="15"/>
  <c r="F14" i="15"/>
  <c r="I13" i="15"/>
  <c r="F13" i="15"/>
  <c r="I12" i="15"/>
  <c r="F12" i="15"/>
  <c r="F12" i="3"/>
  <c r="I18" i="14"/>
  <c r="F18" i="14"/>
  <c r="E16" i="3" s="1"/>
  <c r="H17" i="14"/>
  <c r="H19" i="14" s="1"/>
  <c r="G17" i="14"/>
  <c r="G19" i="14" s="1"/>
  <c r="E17" i="14"/>
  <c r="E19" i="14" s="1"/>
  <c r="D17" i="14"/>
  <c r="D19" i="14" s="1"/>
  <c r="C17" i="14"/>
  <c r="C19" i="14" s="1"/>
  <c r="I16" i="14"/>
  <c r="F16" i="14"/>
  <c r="I15" i="14"/>
  <c r="F15" i="14"/>
  <c r="I14" i="14"/>
  <c r="F14" i="14"/>
  <c r="I13" i="14"/>
  <c r="F13" i="14"/>
  <c r="I12" i="14"/>
  <c r="F12" i="14"/>
  <c r="I18" i="13"/>
  <c r="F18" i="13"/>
  <c r="D16" i="3" s="1"/>
  <c r="H17" i="13"/>
  <c r="I17" i="13" s="1"/>
  <c r="G17" i="13"/>
  <c r="G19" i="13" s="1"/>
  <c r="E17" i="13"/>
  <c r="E19" i="13" s="1"/>
  <c r="D17" i="13"/>
  <c r="D19" i="13" s="1"/>
  <c r="C17" i="13"/>
  <c r="C19" i="13" s="1"/>
  <c r="I16" i="13"/>
  <c r="F16" i="13"/>
  <c r="I15" i="13"/>
  <c r="F15" i="13"/>
  <c r="I14" i="13"/>
  <c r="F14" i="13"/>
  <c r="I13" i="13"/>
  <c r="F13" i="13"/>
  <c r="D10" i="3"/>
  <c r="I13" i="4"/>
  <c r="I14" i="4"/>
  <c r="I15" i="4"/>
  <c r="I16" i="4"/>
  <c r="I18" i="4"/>
  <c r="E17" i="4"/>
  <c r="E19" i="4" s="1"/>
  <c r="D17" i="4"/>
  <c r="D19" i="4" s="1"/>
  <c r="C17" i="4"/>
  <c r="C19" i="4" s="1"/>
  <c r="F18" i="4"/>
  <c r="C16" i="3" s="1"/>
  <c r="F16" i="4"/>
  <c r="F15" i="4"/>
  <c r="F14" i="4"/>
  <c r="F13" i="4"/>
  <c r="C14" i="3"/>
  <c r="C9" i="3"/>
  <c r="I16" i="3" l="1"/>
  <c r="I19" i="15"/>
  <c r="I19" i="14"/>
  <c r="I17" i="14"/>
  <c r="F17" i="14"/>
  <c r="F19" i="14" s="1"/>
  <c r="E11" i="3"/>
  <c r="I17" i="15"/>
  <c r="F17" i="15"/>
  <c r="F19" i="15" s="1"/>
  <c r="F17" i="16"/>
  <c r="F19" i="16" s="1"/>
  <c r="F17" i="13"/>
  <c r="F19" i="13" s="1"/>
  <c r="I19" i="16"/>
  <c r="I17" i="16"/>
  <c r="H19" i="13"/>
  <c r="I19" i="13" s="1"/>
  <c r="F15" i="3" l="1"/>
  <c r="E15" i="3"/>
  <c r="D15" i="3"/>
  <c r="D17" i="3" s="1"/>
  <c r="G15" i="3" l="1"/>
  <c r="H17" i="4"/>
  <c r="F17" i="4"/>
  <c r="G17" i="4"/>
  <c r="H9" i="3"/>
  <c r="H10" i="3"/>
  <c r="I17" i="4" l="1"/>
  <c r="H11" i="3"/>
  <c r="H12" i="3" l="1"/>
  <c r="H13" i="3" l="1"/>
  <c r="H14" i="3"/>
  <c r="G17" i="3" l="1"/>
  <c r="F17" i="3"/>
  <c r="E17" i="3"/>
  <c r="G19" i="4"/>
  <c r="H16" i="3" l="1"/>
  <c r="C15" i="3"/>
  <c r="C17" i="3" l="1"/>
  <c r="H15" i="3"/>
  <c r="I15" i="3"/>
  <c r="H19" i="4"/>
  <c r="I19" i="4" s="1"/>
  <c r="J15" i="3" l="1"/>
  <c r="H17" i="3"/>
  <c r="I17" i="3"/>
  <c r="J17" i="3" l="1"/>
  <c r="F19" i="4"/>
</calcChain>
</file>

<file path=xl/sharedStrings.xml><?xml version="1.0" encoding="utf-8"?>
<sst xmlns="http://schemas.openxmlformats.org/spreadsheetml/2006/main" count="449" uniqueCount="101">
  <si>
    <t>PURPOSE</t>
  </si>
  <si>
    <t>DOCUMENT INSTRUCTIONS</t>
  </si>
  <si>
    <t>DOCUMENT SUBMISSION</t>
  </si>
  <si>
    <t>LEA CDS Code:</t>
  </si>
  <si>
    <t>Object Code</t>
  </si>
  <si>
    <t>Budget Item</t>
  </si>
  <si>
    <t>Certificated Personnel Salaries</t>
  </si>
  <si>
    <t>Classified Personnel Salaries</t>
  </si>
  <si>
    <t>Employee Benefits</t>
  </si>
  <si>
    <t>Books and Supplies</t>
  </si>
  <si>
    <t>Services and Other Operating Expenditures</t>
  </si>
  <si>
    <t>Capital Outlay</t>
  </si>
  <si>
    <t>Total Direct Costs</t>
  </si>
  <si>
    <t>N/A</t>
  </si>
  <si>
    <t>Program:</t>
  </si>
  <si>
    <t>Program Budget Summary</t>
  </si>
  <si>
    <t>Year 1 Budget</t>
  </si>
  <si>
    <t>Year 2 Budget</t>
  </si>
  <si>
    <t>Total Budget</t>
  </si>
  <si>
    <t>District Match</t>
  </si>
  <si>
    <t>Community Match</t>
  </si>
  <si>
    <t>Total Match</t>
  </si>
  <si>
    <t>CCSPP@cde.ca.gov</t>
  </si>
  <si>
    <t>Grant Total</t>
  </si>
  <si>
    <t>Percent Match</t>
  </si>
  <si>
    <t>Indirect Rate</t>
  </si>
  <si>
    <t>Total Budget &amp; Expenditures</t>
  </si>
  <si>
    <t>Year 3 Budget</t>
  </si>
  <si>
    <t>Year 4 Budget</t>
  </si>
  <si>
    <t>Year 5 Budget</t>
  </si>
  <si>
    <t>Application Year:</t>
  </si>
  <si>
    <r>
      <t>The</t>
    </r>
    <r>
      <rPr>
        <sz val="12"/>
        <rFont val="Arial"/>
        <family val="2"/>
      </rPr>
      <t xml:space="preserve"> Budget Worksheet requires completion of the following worksheet tabs:</t>
    </r>
    <r>
      <rPr>
        <sz val="12"/>
        <color rgb="FF3F3F3F"/>
        <rFont val="Arial"/>
        <family val="2"/>
      </rPr>
      <t xml:space="preserve"> 
1) Applicant Information; 2) Contact Information; </t>
    </r>
    <r>
      <rPr>
        <sz val="12"/>
        <rFont val="Arial"/>
        <family val="2"/>
      </rPr>
      <t>4) Year 1; 5) Year 2; 6) Year 3; 7) Year 4; and 8) Year 5.</t>
    </r>
  </si>
  <si>
    <t>Total Requested Amount:</t>
  </si>
  <si>
    <t>Applicant Information</t>
  </si>
  <si>
    <t>Contact Information</t>
  </si>
  <si>
    <t>Superintendent's, or designee's, Printed Name and Title:</t>
  </si>
  <si>
    <t>Approval Date:</t>
  </si>
  <si>
    <t>[Enter LEA Name Here]</t>
  </si>
  <si>
    <t>[Enter LEA CDS Code Here]</t>
  </si>
  <si>
    <t>[Enter Total Grant Amount Here]</t>
  </si>
  <si>
    <t>[Insert Superintendent's Signature Here]</t>
  </si>
  <si>
    <t>[Enter Approval Date Here]</t>
  </si>
  <si>
    <t>[Enter Object Code Here]</t>
  </si>
  <si>
    <t>[Enter Line Detail and Narrative Here]</t>
  </si>
  <si>
    <t>[Enter Grant Funds Here]</t>
  </si>
  <si>
    <t>[Enter District Match Here]</t>
  </si>
  <si>
    <t>[Enter Community Match Here]</t>
  </si>
  <si>
    <t>Proposed Costs - 
Admin Reserve</t>
  </si>
  <si>
    <t>Proposed Costs - 
Admin Reserve 
(Direct Services)</t>
  </si>
  <si>
    <t>Total Proposed Costs 
(Grant Funds)</t>
  </si>
  <si>
    <t>Proposed Costs  - 
School SIte</t>
  </si>
  <si>
    <t>*LEAs can use up to the lesser of $500,000 or 10 percent of the total funds awarded for administration of the program, unless the cost is providing direct services to students.</t>
  </si>
  <si>
    <t>**The CCSPP has a 1/3 (33 percent) match requirement.</t>
  </si>
  <si>
    <t>[Enter Indirect Rate %]</t>
  </si>
  <si>
    <t>[Enter Superintendent's Name and Title Here]</t>
  </si>
  <si>
    <t>Section 1 - Field Names</t>
  </si>
  <si>
    <t>Applicant Information Fields</t>
  </si>
  <si>
    <t>Field Names</t>
  </si>
  <si>
    <t>Contact Information Entry Fields</t>
  </si>
  <si>
    <t>If the signature cannot be added to this Excel document, please PDF the Applicant Information worksheet, obtain the signature and submit this Excel document with the PDF signature page together.</t>
  </si>
  <si>
    <t>Superintendent's, or designee's, Signature:</t>
  </si>
  <si>
    <t xml:space="preserve">LEA Name: </t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</si>
  <si>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By signing, the Superintendent, or designee, is approving the proposed budget for the CCSPP Implementation Grant application.</t>
    </r>
  </si>
  <si>
    <r>
      <rPr>
        <b/>
        <sz val="12"/>
        <color theme="1"/>
        <rFont val="Arial"/>
        <family val="2"/>
      </rPr>
      <t>4. Year 1: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proposed line item/cost/expenditure: 1) Object Code; 2) Line Detail and Narrative, including a detailed justification and breakdown/calculation for the expenditure; 3) Enter the proposed cost by spending category: school site, administrative (admin) reserve, or admin reserve-direct services; and 4) District and Community Matching Funds. Matching funds should meet or exceed one-third (33 percent) of the requested grant funds. Enter the Indirect Cost Rate (not to exceed the California Department of Education's approved rate). Expand and add rows as needed.</t>
    </r>
  </si>
  <si>
    <r>
      <rPr>
        <b/>
        <sz val="12"/>
        <color theme="1"/>
        <rFont val="Arial"/>
        <family val="2"/>
      </rPr>
      <t>5. Year 2: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proposed line item/cost/expenditure: 1) Object Code; 2) Line Detail and Narrative, including a detailed justification and breakdown/calculation for the expenditure; 3) Enter the proposed cost by spending category: school site, admin reserve, or admin reserve-direct services; and 4) District and Community Matching Funds. Matching funds should meet or exceed one-third (33 percent) of the requested grant funds. Enter the Indirect Cost Rate (not to exceed the California Department of Education's approved rate). Expand and add rows as needed.</t>
    </r>
  </si>
  <si>
    <r>
      <rPr>
        <b/>
        <sz val="12"/>
        <color theme="1"/>
        <rFont val="Arial"/>
        <family val="2"/>
      </rPr>
      <t>6. Year 3: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proposed line item/cost/expenditure: 1) Object Code; 2) Line Detail and Narrative, including a detailed justification and breakdown/calculation for the expenditure; 3) Enter the proposed cost by spending category: school site, admin reserve, or admin reserve-direct services; and 4) District and Community Matching Funds. Matching funds should meet or exceed one-third (33 percent) of the requested grant funds. Enter the Indirect Cost Rate (not to exceed the California Department of Education's approved rate). Expand and add rows as needed.</t>
    </r>
  </si>
  <si>
    <r>
      <rPr>
        <b/>
        <sz val="12"/>
        <color theme="1"/>
        <rFont val="Arial"/>
        <family val="2"/>
      </rPr>
      <t>7. Year 4: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proposed line item/cost/expenditure: 1) Object Code; 2) Line Detail and Narrative, including a detailed justification and breakdown/calculation for the expenditure; 3) Enter the proposed cost by spending category: school site, admin reserve, or admin reserve-direct services; and 4) District and Community Matching Funds. Matching funds should meet or exceed one-third (33 percent) of the requested grant funds. Enter the Indirect Cost Rate (not to exceed the California Department of Education's approved rate). Expand and add rows as needed.</t>
    </r>
  </si>
  <si>
    <r>
      <rPr>
        <b/>
        <sz val="12"/>
        <color theme="1"/>
        <rFont val="Arial"/>
        <family val="2"/>
      </rPr>
      <t>8. Year 5: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proposed line item/cost/expenditure: 1) Object Code; 2) Line Detail and Narrative, including a detailed justification and breakdown/calculation for the expenditure; 3) Enter the proposed cost by spending category: school site, admin reserve, or admin reserve-direct services; and 4) District and Community Matching Funds. Matching funds should meet or exceed one-third (33 percent) of the requested grant funds. Enter the Indirect Cost Rate (not to exceed the California Department of Education's approved rate). Expand and add rows as needed.</t>
    </r>
  </si>
  <si>
    <t>CCSPP Attachment II: Budget Worksheet - Instructions</t>
  </si>
  <si>
    <r>
      <rPr>
        <b/>
        <sz val="12"/>
        <color theme="1"/>
        <rFont val="Arial"/>
        <family val="2"/>
      </rPr>
      <t>3. Budget Summary:</t>
    </r>
    <r>
      <rPr>
        <sz val="12"/>
        <rFont val="Arial"/>
        <family val="2"/>
      </rPr>
      <t xml:space="preserve"> Program information will auto-populate from the Applicant Information tab. Budget information will auto-populate from the annual </t>
    </r>
    <r>
      <rPr>
        <sz val="12"/>
        <color theme="1"/>
        <rFont val="Arial"/>
        <family val="2"/>
      </rPr>
      <t>budget worksheets (Year 1 thru 5 Budget Worksheets).</t>
    </r>
  </si>
  <si>
    <t>California Department of Education - November 2023</t>
  </si>
  <si>
    <t>CCSPP Implementation Grant, Cohort 3</t>
  </si>
  <si>
    <t>2023-24</t>
  </si>
  <si>
    <t>Fiscal Contact Name:</t>
  </si>
  <si>
    <t>Fiscal Contact Title:</t>
  </si>
  <si>
    <t>Fiscal Contact Phone Number:</t>
  </si>
  <si>
    <t>Fiscal Contact Email:</t>
  </si>
  <si>
    <t>[Enter Fiscal Contact Name Here]</t>
  </si>
  <si>
    <t>[Enter Fiscal Contact Title Here]</t>
  </si>
  <si>
    <t>[Enter Fiscal Contact Phone Number Here]</t>
  </si>
  <si>
    <t>[Enter Fiscal Contact Email Here]</t>
  </si>
  <si>
    <t>[Enter Program Contact Name Here]</t>
  </si>
  <si>
    <t>[Enter ProgramContact Title Here]</t>
  </si>
  <si>
    <t>[Enter Program Contact Phone Number Here]</t>
  </si>
  <si>
    <t>[Enter Program Contact Email Here]</t>
  </si>
  <si>
    <t>Program Contact Name:</t>
  </si>
  <si>
    <t>Program Contact Title:</t>
  </si>
  <si>
    <t>Program Contact Phone Number:</t>
  </si>
  <si>
    <t>Program Contact Email:</t>
  </si>
  <si>
    <t>Year 1 - Budget (July 1, 2024 - June 30, 2025)</t>
  </si>
  <si>
    <t>Year 2 - Budget (July 1, 2025 - June 30, 2026)</t>
  </si>
  <si>
    <t>Year 3 - Budget (July 1, 2026 - June 30, 2027)</t>
  </si>
  <si>
    <t>Year 4 - Budget (July 1, 2027 - June 30, 2028)</t>
  </si>
  <si>
    <t>Year 5 - Budget (July 1, 2028 - June 30, 2029)</t>
  </si>
  <si>
    <r>
      <t xml:space="preserve">Line Detail and Narrative 
</t>
    </r>
    <r>
      <rPr>
        <i/>
        <sz val="12"/>
        <color theme="1"/>
        <rFont val="Arial"/>
        <family val="2"/>
      </rPr>
      <t>(Provide a detailed justification and breakdown/calculation for each expenditure. Indicate the school(s) the cost is supporting.)</t>
    </r>
  </si>
  <si>
    <r>
      <rPr>
        <b/>
        <sz val="12"/>
        <rFont val="Arial"/>
        <family val="2"/>
      </rPr>
      <t>2. Contact Information:</t>
    </r>
    <r>
      <rPr>
        <sz val="12"/>
        <rFont val="Arial"/>
        <family val="2"/>
      </rPr>
      <t xml:space="preserve"> Enter the following information under SECTION 1: 1) Program Contact Name; 2) Program Contact Title; 3) Program Contact Phone Number; 4) Program Contact Email Address; 5) Fiscal Contact Name; 6) Fiscal Contact Title; 7) Fiscal Contact Phone Number; and 8) Fiscal Contact Email Address. </t>
    </r>
  </si>
  <si>
    <t>Information on the worksheet will autopopulate based on the data entered in the Year 1 thru 5 budget worksheets.</t>
  </si>
  <si>
    <t>The California Community Schools Partnership Program (CCSPP) Budget Worksheet is for the CCSPP Implementation Grant, Cohort 3 application.</t>
  </si>
  <si>
    <t>Expand rows as needed. Add rows in the middle of the table.</t>
  </si>
  <si>
    <r>
      <rPr>
        <sz val="12"/>
        <color rgb="FF000000"/>
        <rFont val="Arial"/>
        <family val="2"/>
      </rPr>
      <t xml:space="preserve">Submit </t>
    </r>
    <r>
      <rPr>
        <sz val="12"/>
        <color indexed="8"/>
        <rFont val="Arial"/>
        <family val="2"/>
      </rPr>
      <t>signed original, or questions regarding this report, to the California Department of Education (CDE) Community Schools Office email at:</t>
    </r>
  </si>
  <si>
    <r>
      <rPr>
        <b/>
        <sz val="12"/>
        <rFont val="Arial"/>
        <family val="2"/>
      </rPr>
      <t>1. Applicant Information:</t>
    </r>
    <r>
      <rPr>
        <sz val="12"/>
        <rFont val="Arial"/>
        <family val="2"/>
      </rPr>
      <t xml:space="preserve"> Enter the following information: 1) Grantee Local Educational Agency (LEA) Name; 2) Grantee LEA County-District-School (CDS) Code (e.g., 12-12345-1234567); and 3) Total Grant Award Amount.
When all information is complete in all tabs, obtain the Superintendent, or authorized designee's, approval and signature by completing the following: 12) Enter the name and title; 13) Enter the signature of the individual listed in the previous step;* and 14) Provide the date of approval/signature.
*If the signature cannot be added to this Excel document, please PDF the Applicant Information worksheet, obtain the signature and submit this Excel document with the PDF signature page together. Note: Applicant Information will auto populate on all other worksheets.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</si>
</sst>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9" x14ac:knownFonts="1">
    <font>
      <sz val="12"/>
      <color theme="1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6"/>
      <color theme="3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rgb="FF3F3F3F"/>
      <name val="Arial"/>
      <family val="2"/>
    </font>
    <font>
      <b/>
      <sz val="12"/>
      <color theme="0"/>
      <name val="Arial"/>
      <family val="2"/>
    </font>
    <font>
      <b/>
      <sz val="16"/>
      <color theme="3"/>
      <name val="Calibri"/>
      <family val="2"/>
      <scheme val="minor"/>
    </font>
    <font>
      <i/>
      <sz val="12"/>
      <color theme="1"/>
      <name val="Arial"/>
      <family val="2"/>
    </font>
    <font>
      <b/>
      <sz val="13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8">
    <xf numFmtId="0" fontId="0" fillId="0" borderId="0"/>
    <xf numFmtId="0" fontId="16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2" borderId="2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0">
    <xf numFmtId="0" fontId="0" fillId="0" borderId="0" xfId="0"/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4" applyFont="1" applyBorder="1" applyAlignment="1" applyProtection="1">
      <alignment horizontal="left" vertical="center"/>
    </xf>
    <xf numFmtId="164" fontId="6" fillId="0" borderId="0" xfId="0" applyNumberFormat="1" applyFont="1" applyAlignment="1" applyProtection="1">
      <alignment horizontal="left" vertical="center" wrapText="1"/>
      <protection locked="0"/>
    </xf>
    <xf numFmtId="164" fontId="6" fillId="0" borderId="0" xfId="0" applyNumberFormat="1" applyFont="1" applyAlignment="1" applyProtection="1">
      <alignment horizontal="left" vertical="center"/>
      <protection locked="0"/>
    </xf>
    <xf numFmtId="0" fontId="8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3" xfId="3" applyFont="1" applyFill="1" applyBorder="1" applyAlignment="1" applyProtection="1">
      <alignment horizontal="left" vertical="center" wrapText="1"/>
    </xf>
    <xf numFmtId="0" fontId="14" fillId="3" borderId="3" xfId="5" applyFont="1" applyFill="1" applyBorder="1" applyAlignment="1" applyProtection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6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65" fontId="6" fillId="0" borderId="0" xfId="0" quotePrefix="1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0" borderId="5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165" fontId="8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0" fontId="8" fillId="0" borderId="6" xfId="0" applyFont="1" applyBorder="1" applyAlignment="1">
      <alignment wrapText="1"/>
    </xf>
    <xf numFmtId="0" fontId="8" fillId="0" borderId="12" xfId="0" applyFont="1" applyBorder="1" applyAlignment="1">
      <alignment wrapText="1"/>
    </xf>
    <xf numFmtId="4" fontId="8" fillId="0" borderId="8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6" fillId="0" borderId="11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4" fontId="8" fillId="0" borderId="13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10" fontId="6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0" fontId="4" fillId="0" borderId="0" xfId="4" applyFont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7" fillId="0" borderId="0" xfId="4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164" fontId="6" fillId="0" borderId="18" xfId="0" applyNumberFormat="1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5" fillId="4" borderId="19" xfId="0" applyFont="1" applyFill="1" applyBorder="1" applyAlignment="1">
      <alignment vertical="center" wrapText="1"/>
    </xf>
    <xf numFmtId="0" fontId="7" fillId="0" borderId="0" xfId="4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left" vertic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11" fillId="0" borderId="0" xfId="1" applyFont="1" applyProtection="1"/>
    <xf numFmtId="0" fontId="11" fillId="0" borderId="0" xfId="1" applyFont="1"/>
    <xf numFmtId="0" fontId="11" fillId="0" borderId="0" xfId="1" applyFont="1" applyBorder="1" applyAlignment="1" applyProtection="1">
      <alignment horizontal="left" vertical="center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8" fillId="0" borderId="6" xfId="0" applyFont="1" applyBorder="1" applyAlignment="1">
      <alignment horizontal="left" vertical="center" wrapText="1"/>
    </xf>
    <xf numFmtId="0" fontId="18" fillId="0" borderId="0" xfId="2" applyFont="1" applyFill="1" applyAlignment="1">
      <alignment vertical="center" wrapText="1"/>
    </xf>
    <xf numFmtId="0" fontId="0" fillId="0" borderId="3" xfId="0" applyBorder="1" applyAlignment="1">
      <alignment horizontal="left" vertical="center" wrapText="1"/>
    </xf>
  </cellXfs>
  <cellStyles count="8">
    <cellStyle name="Heading 1" xfId="1" builtinId="16" customBuiltin="1"/>
    <cellStyle name="Heading 2" xfId="2" builtinId="17" customBuiltin="1"/>
    <cellStyle name="Heading 3" xfId="3" builtinId="18"/>
    <cellStyle name="Heading 4" xfId="4" builtinId="19"/>
    <cellStyle name="Hyperlink" xfId="6" builtinId="8"/>
    <cellStyle name="Normal" xfId="0" builtinId="0" customBuiltin="1"/>
    <cellStyle name="Normal 2" xfId="7" xr:uid="{FD1AC08B-C908-4BCE-91A8-A8F4C3D02F78}"/>
    <cellStyle name="Output" xfId="5" builtinId="21"/>
  </cellStyles>
  <dxfs count="9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vertical="center" textRotation="0" indent="0" justifyLastLine="0" shrinkToFit="0" readingOrder="0"/>
      <border diagonalUp="0" diagonalDown="0" outline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vertical="center" textRotation="0" indent="0" justifyLastLine="0" shrinkToFit="0" readingOrder="0"/>
      <border diagonalUp="0" diagonalDown="0" outline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vertical="center" textRotation="0" indent="0" justifyLastLine="0" shrinkToFit="0" readingOrder="0"/>
      <border diagonalUp="0" diagonalDown="0" outline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vertical="center" textRotation="0" indent="0" justifyLastLine="0" shrinkToFit="0" readingOrder="0"/>
      <border diagonalUp="0" diagonalDown="0" outline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vertical="center" textRotation="0" indent="0" justifyLastLine="0" shrinkToFit="0" readingOrder="0"/>
      <border diagonalUp="0" diagonalDown="0" outline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border diagonalUp="0" diagonalDown="0" outline="0">
        <left style="thick">
          <color theme="4"/>
        </left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theme="4" tint="0.3999755851924192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B55E5C1-83B1-47D2-8D20-7C8693ABD757}" name="Table8" displayName="Table8" ref="A4:B12" totalsRowShown="0" headerRowDxfId="92" dataDxfId="91" tableBorderDxfId="90">
  <autoFilter ref="A4:B12" xr:uid="{AB55E5C1-83B1-47D2-8D20-7C8693ABD757}">
    <filterColumn colId="0" hiddenButton="1"/>
    <filterColumn colId="1" hiddenButton="1"/>
  </autoFilter>
  <tableColumns count="2">
    <tableColumn id="1" xr3:uid="{885EC45E-FEDB-45B9-B2CC-C606BDC5EB18}" name="Field Names" dataDxfId="89"/>
    <tableColumn id="2" xr3:uid="{146CCC05-32EE-4CF1-8ABA-2B94131D5BEA}" name="Applicant Information Fields" dataDxfId="8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A09F849-0B53-4BA6-89A0-06E0142911C2}" name="Table7" displayName="Table7" ref="A7:B11" totalsRowShown="0" headerRowDxfId="87" dataDxfId="85" headerRowBorderDxfId="86" tableBorderDxfId="84">
  <autoFilter ref="A7:B11" xr:uid="{4A09F849-0B53-4BA6-89A0-06E0142911C2}">
    <filterColumn colId="0" hiddenButton="1"/>
    <filterColumn colId="1" hiddenButton="1"/>
  </autoFilter>
  <tableColumns count="2">
    <tableColumn id="1" xr3:uid="{E0A19CC2-A69A-4692-8018-C157354C4FE1}" name="Section 1 - Field Names" dataDxfId="83"/>
    <tableColumn id="2" xr3:uid="{89E5ACE2-232E-4981-9F1C-F11E8D5FC91B}" name="Contact Information Entry Fields" dataDxfId="82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Section 1 - Contact Information. Enter Contact Information in Entry Field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6D0388-B499-486D-A83F-93A576DDF188}" name="Table1" displayName="Table1" ref="A8:J17" totalsRowShown="0" headerRowDxfId="81" dataDxfId="80">
  <tableColumns count="10">
    <tableColumn id="1" xr3:uid="{965D8AE7-AF8D-4068-AD00-ABD55BBD3A54}" name="Object Code" dataDxfId="79"/>
    <tableColumn id="2" xr3:uid="{C944D89E-7DF1-48DB-9E8E-928E95DE6DCC}" name="Budget Item" dataDxfId="78"/>
    <tableColumn id="3" xr3:uid="{6B957846-7639-4B19-B3DB-2C28D5B41233}" name="Year 1 Budget" dataDxfId="77">
      <calculatedColumnFormula>SUM(C2:C8)</calculatedColumnFormula>
    </tableColumn>
    <tableColumn id="10" xr3:uid="{65347A5E-2BEC-4CC9-816D-D64A3D30A324}" name="Year 2 Budget" dataDxfId="76"/>
    <tableColumn id="9" xr3:uid="{2626D3C0-009C-4F38-A65E-BBDEC6D09C3C}" name="Year 3 Budget" dataDxfId="75">
      <calculatedColumnFormula>SUM(E7:E8)</calculatedColumnFormula>
    </tableColumn>
    <tableColumn id="7" xr3:uid="{2E1617CB-D8E5-44B8-A3CD-AE5730C4A363}" name="Year 4 Budget" dataDxfId="74">
      <calculatedColumnFormula>SUM(F7:F8)</calculatedColumnFormula>
    </tableColumn>
    <tableColumn id="8" xr3:uid="{F32927F0-1634-48DC-9468-D5CC0386A9C0}" name="Year 5 Budget" dataDxfId="73">
      <calculatedColumnFormula>SUM(G7:G8)</calculatedColumnFormula>
    </tableColumn>
    <tableColumn id="6" xr3:uid="{0E32D7EC-AB4D-4624-A407-96700A47EE0F}" name="Grant Total" dataDxfId="72">
      <calculatedColumnFormula>SUM(H2:H8)</calculatedColumnFormula>
    </tableColumn>
    <tableColumn id="4" xr3:uid="{4FFA60B4-77FB-4016-B7C3-D454FC6C1E96}" name="Total Match" dataDxfId="71">
      <calculatedColumnFormula>SUM(I2:I8)</calculatedColumnFormula>
    </tableColumn>
    <tableColumn id="5" xr3:uid="{7FEC3DA9-34ED-44FC-84E7-3DD45CC1B015}" name="Percent Match" dataDxfId="70">
      <calculatedColumnFormula>Table1[[#This Row],[Total Match]]/Table1[[#This Row],[Grant Total]]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ED702A-7EE5-498E-980C-E7BDA7389290}" name="Table14" displayName="Table14" ref="A10:I19" totalsRowShown="0" headerRowDxfId="69" dataDxfId="67" headerRowBorderDxfId="68" tableBorderDxfId="66" totalsRowBorderDxfId="65">
  <tableColumns count="9">
    <tableColumn id="1" xr3:uid="{42E70495-3836-4BF6-8876-0CEE9FDEDFA1}" name="Object Code" dataDxfId="64"/>
    <tableColumn id="2" xr3:uid="{CA982D60-7221-4689-B80F-25CF888B7FFD}" name="Line Detail and Narrative _x000a_(Provide a detailed justification and breakdown/calculation for each expenditure. Indicate the school(s) the cost is supporting.)" dataDxfId="63"/>
    <tableColumn id="5" xr3:uid="{050163B0-DE13-4052-A243-AE487780AAC8}" name="Proposed Costs  - _x000a_School SIte" dataDxfId="62"/>
    <tableColumn id="8" xr3:uid="{4C82C6C7-BC11-4140-915F-35205B2E4F29}" name="Proposed Costs - _x000a_Admin Reserve" dataDxfId="61"/>
    <tableColumn id="7" xr3:uid="{55B8CCDF-07AD-4E39-8706-F7AA9B747AEE}" name="Proposed Costs - _x000a_Admin Reserve _x000a_(Direct Services)" dataDxfId="60"/>
    <tableColumn id="3" xr3:uid="{38DEB707-4E2B-4F8D-96DE-88117E25CB8D}" name="Total Proposed Costs _x000a_(Grant Funds)" dataDxfId="59">
      <calculatedColumnFormula>SUM(F5:F10)</calculatedColumnFormula>
    </tableColumn>
    <tableColumn id="6" xr3:uid="{E75C0259-8603-475C-A0D5-33889E9BA8F9}" name="District Match" dataDxfId="58">
      <calculatedColumnFormula>SUM(G5:G10)</calculatedColumnFormula>
    </tableColumn>
    <tableColumn id="9" xr3:uid="{C4175681-DB24-43C5-9EF4-ACA8CFFBFEEE}" name="Community Match" dataDxfId="57"/>
    <tableColumn id="4" xr3:uid="{2903FC73-42BF-43A0-BEA8-5697DC0E6C31}" name="Total Match" dataDxfId="56">
      <calculatedColumnFormula>SUM(Table14[[#This Row],[District Match]:[Community Match]])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1 Budge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D86AC1-A433-4F6E-8ECF-F9ACA6F42BC2}" name="Table143" displayName="Table143" ref="A10:I19" totalsRowShown="0" headerRowDxfId="55" dataDxfId="53" headerRowBorderDxfId="54" tableBorderDxfId="52" totalsRowBorderDxfId="51">
  <tableColumns count="9">
    <tableColumn id="1" xr3:uid="{72C7D82D-D182-4141-ADE6-81E4144148F4}" name="Object Code" dataDxfId="50"/>
    <tableColumn id="2" xr3:uid="{2F21D673-36B7-45FB-B66F-47430BB52106}" name="Line Detail and Narrative _x000a_(Provide a detailed justification and breakdown/calculation for each expenditure. Indicate the school(s) the cost is supporting.)" dataDxfId="49"/>
    <tableColumn id="5" xr3:uid="{CF7C771E-C4E3-4B4E-B8AC-CA45781AF04F}" name="Proposed Costs  - _x000a_School SIte" dataDxfId="48"/>
    <tableColumn id="8" xr3:uid="{CA11553F-42E0-4E97-99DF-6EDEC57AB6EC}" name="Proposed Costs - _x000a_Admin Reserve" dataDxfId="47"/>
    <tableColumn id="7" xr3:uid="{04003057-4EFF-46F0-8849-7E581F1FEFF2}" name="Proposed Costs - _x000a_Admin Reserve _x000a_(Direct Services)" dataDxfId="46"/>
    <tableColumn id="3" xr3:uid="{D26935ED-D0E6-42F6-987E-1B1CDB3E30FB}" name="Total Proposed Costs _x000a_(Grant Funds)" dataDxfId="45">
      <calculatedColumnFormula>SUM(F5:F10)</calculatedColumnFormula>
    </tableColumn>
    <tableColumn id="6" xr3:uid="{2637AB11-236D-4CCD-AE37-2C551949FC8D}" name="District Match" dataDxfId="44">
      <calculatedColumnFormula>SUM(G5:G10)</calculatedColumnFormula>
    </tableColumn>
    <tableColumn id="9" xr3:uid="{E3A326ED-2DFD-475F-9124-2A064A49E4FA}" name="Community Match" dataDxfId="43"/>
    <tableColumn id="4" xr3:uid="{FFBB180C-26C5-42B7-94AA-D6B4A4A1DB44}" name="Total Match" dataDxfId="42">
      <calculatedColumnFormula>SUM(Table143[[#This Row],[District Match]:[Community Match]])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2 Budget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0D50A46-89CD-470B-B69E-7B0C815E7CB8}" name="Table1435" displayName="Table1435" ref="A10:I19" totalsRowShown="0" headerRowDxfId="41" dataDxfId="39" headerRowBorderDxfId="40" tableBorderDxfId="38" totalsRowBorderDxfId="37">
  <tableColumns count="9">
    <tableColumn id="1" xr3:uid="{11123683-40DC-40AE-A935-A5EF09D251D8}" name="Object Code" dataDxfId="36"/>
    <tableColumn id="2" xr3:uid="{7AC91609-DD82-4843-80AE-C7A93A87435A}" name="Line Detail and Narrative _x000a_(Provide a detailed justification and breakdown/calculation for each expenditure. Indicate the school(s) the cost is supporting.)" dataDxfId="35"/>
    <tableColumn id="5" xr3:uid="{8BBA6589-A9E0-4E0F-ABED-A00AB95601AC}" name="Proposed Costs  - _x000a_School SIte" dataDxfId="34"/>
    <tableColumn id="8" xr3:uid="{EE42CD6F-8221-4166-8751-AA5000FAC30C}" name="Proposed Costs - _x000a_Admin Reserve" dataDxfId="33"/>
    <tableColumn id="7" xr3:uid="{E47BAB1F-B653-4426-9171-C637F44BE88D}" name="Proposed Costs - _x000a_Admin Reserve _x000a_(Direct Services)" dataDxfId="32"/>
    <tableColumn id="3" xr3:uid="{10C887DC-3F66-4657-B698-0BCA899AB3ED}" name="Total Proposed Costs _x000a_(Grant Funds)" dataDxfId="31">
      <calculatedColumnFormula>SUM(F5:F10)</calculatedColumnFormula>
    </tableColumn>
    <tableColumn id="6" xr3:uid="{501E91F3-D2AA-4C33-88CF-0E5467E5BA2C}" name="District Match" dataDxfId="30">
      <calculatedColumnFormula>SUM(G5:G10)</calculatedColumnFormula>
    </tableColumn>
    <tableColumn id="9" xr3:uid="{FBBF04E9-4AD2-4FD8-B328-A3273AE9519C}" name="Community Match" dataDxfId="29"/>
    <tableColumn id="4" xr3:uid="{2DEA4108-8D1F-4A54-AE58-1D7317865FD4}" name="Total Match" dataDxfId="28">
      <calculatedColumnFormula>SUM(Table1435[[#This Row],[District Match]:[Community Match]])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3 Budget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29CAF43-8A62-413D-85D9-5BAABF6A5FBE}" name="Table14356" displayName="Table14356" ref="A10:I19" totalsRowShown="0" headerRowDxfId="27" dataDxfId="25" headerRowBorderDxfId="26" tableBorderDxfId="24" totalsRowBorderDxfId="23">
  <tableColumns count="9">
    <tableColumn id="1" xr3:uid="{111D7FD3-3F86-47FA-8E12-41217B4D7399}" name="Object Code" dataDxfId="22"/>
    <tableColumn id="2" xr3:uid="{ED8550A7-9FD2-4CA0-B524-07738220E10F}" name="Line Detail and Narrative _x000a_(Provide a detailed justification and breakdown/calculation for each expenditure. Indicate the school(s) the cost is supporting.)" dataDxfId="21"/>
    <tableColumn id="5" xr3:uid="{61741DAF-9EAA-4757-BEAD-2939E9F602E8}" name="Proposed Costs  - _x000a_School SIte" dataDxfId="20"/>
    <tableColumn id="8" xr3:uid="{06E2CD91-A4E6-4396-B2AB-E54D832BD66C}" name="Proposed Costs - _x000a_Admin Reserve" dataDxfId="19"/>
    <tableColumn id="7" xr3:uid="{9DCFCF71-D348-49CC-8F00-6C41635D464A}" name="Proposed Costs - _x000a_Admin Reserve _x000a_(Direct Services)" dataDxfId="18"/>
    <tableColumn id="3" xr3:uid="{4C50A4A5-9447-4188-B89A-348885043D0C}" name="Total Proposed Costs _x000a_(Grant Funds)" dataDxfId="17">
      <calculatedColumnFormula>SUM(F5:F10)</calculatedColumnFormula>
    </tableColumn>
    <tableColumn id="6" xr3:uid="{855B2828-639E-4508-A888-8CD0C0D32376}" name="District Match" dataDxfId="16">
      <calculatedColumnFormula>SUM(G5:G10)</calculatedColumnFormula>
    </tableColumn>
    <tableColumn id="9" xr3:uid="{E1D47686-4FAB-4FB0-93C4-13BF044DCB36}" name="Community Match" dataDxfId="15"/>
    <tableColumn id="4" xr3:uid="{1CC85649-5163-4B13-B990-239FA8203F78}" name="Total Match" dataDxfId="14">
      <calculatedColumnFormula>SUM(Table14356[[#This Row],[District Match]:[Community Match]])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4 Budget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6481634-1FA2-48FA-B7E3-485B7E861D21}" name="Table143567" displayName="Table143567" ref="A10:I19" totalsRowShown="0" headerRowDxfId="13" dataDxfId="11" headerRowBorderDxfId="12" tableBorderDxfId="10" totalsRowBorderDxfId="9">
  <tableColumns count="9">
    <tableColumn id="1" xr3:uid="{505E384B-3936-4BDF-9598-D1399C98F743}" name="Object Code" dataDxfId="8"/>
    <tableColumn id="2" xr3:uid="{8840A207-8A51-42AD-AB4D-1571356F7B3D}" name="Line Detail and Narrative _x000a_(Provide a detailed justification and breakdown/calculation for each expenditure. Indicate the school(s) the cost is supporting.)" dataDxfId="7"/>
    <tableColumn id="5" xr3:uid="{AF12FE0F-AD58-4ABE-AB6B-E496EC5F9952}" name="Proposed Costs  - _x000a_School SIte" dataDxfId="6"/>
    <tableColumn id="8" xr3:uid="{DE7B82F6-9F28-4864-89F5-E12636F929CE}" name="Proposed Costs - _x000a_Admin Reserve" dataDxfId="5"/>
    <tableColumn id="7" xr3:uid="{6C3814A8-D4EF-4313-96EA-161674F1F791}" name="Proposed Costs - _x000a_Admin Reserve _x000a_(Direct Services)" dataDxfId="4"/>
    <tableColumn id="3" xr3:uid="{E397BB19-A493-4434-8612-0028A99C0F6B}" name="Total Proposed Costs _x000a_(Grant Funds)" dataDxfId="3">
      <calculatedColumnFormula>SUM(F5:F10)</calculatedColumnFormula>
    </tableColumn>
    <tableColumn id="6" xr3:uid="{592833E2-2051-4DED-849D-5AF19AE912DD}" name="District Match" dataDxfId="2">
      <calculatedColumnFormula>SUM(G5:G10)</calculatedColumnFormula>
    </tableColumn>
    <tableColumn id="9" xr3:uid="{74974643-04D0-4F6A-9A6A-4401F6204082}" name="Community Match" dataDxfId="1"/>
    <tableColumn id="4" xr3:uid="{F9C83126-B877-4ED6-A19D-595F66EE7145}" name="Total Match" dataDxfId="0">
      <calculatedColumnFormula>SUM(Table143567[[#This Row],[District Match]:[Community Match]])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5 Budge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CSPP@cde.c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F5447-FE02-43AE-8AB6-B0BB5BB2D74D}">
  <dimension ref="A1:A18"/>
  <sheetViews>
    <sheetView tabSelected="1" zoomScaleNormal="100" workbookViewId="0"/>
  </sheetViews>
  <sheetFormatPr defaultRowHeight="15.5" x14ac:dyDescent="0.35"/>
  <cols>
    <col min="1" max="1" width="123.07421875" style="19" customWidth="1"/>
    <col min="2" max="16384" width="9.23046875" style="19"/>
  </cols>
  <sheetData>
    <row r="1" spans="1:1" ht="20" x14ac:dyDescent="0.35">
      <c r="A1" s="48" t="s">
        <v>68</v>
      </c>
    </row>
    <row r="2" spans="1:1" x14ac:dyDescent="0.35">
      <c r="A2" s="13" t="s">
        <v>70</v>
      </c>
    </row>
    <row r="3" spans="1:1" ht="16.5" x14ac:dyDescent="0.35">
      <c r="A3" s="68" t="s">
        <v>0</v>
      </c>
    </row>
    <row r="4" spans="1:1" ht="21" customHeight="1" x14ac:dyDescent="0.35">
      <c r="A4" s="14" t="s">
        <v>97</v>
      </c>
    </row>
    <row r="5" spans="1:1" ht="16.5" x14ac:dyDescent="0.35">
      <c r="A5" s="68" t="s">
        <v>1</v>
      </c>
    </row>
    <row r="6" spans="1:1" ht="35" customHeight="1" x14ac:dyDescent="0.35">
      <c r="A6" s="15" t="s">
        <v>31</v>
      </c>
    </row>
    <row r="7" spans="1:1" ht="127" customHeight="1" x14ac:dyDescent="0.35">
      <c r="A7" s="16" t="s">
        <v>100</v>
      </c>
    </row>
    <row r="8" spans="1:1" ht="50" customHeight="1" x14ac:dyDescent="0.35">
      <c r="A8" s="16" t="s">
        <v>95</v>
      </c>
    </row>
    <row r="9" spans="1:1" ht="33.5" customHeight="1" x14ac:dyDescent="0.35">
      <c r="A9" s="69" t="s">
        <v>69</v>
      </c>
    </row>
    <row r="10" spans="1:1" ht="86.5" customHeight="1" x14ac:dyDescent="0.35">
      <c r="A10" s="2" t="s">
        <v>63</v>
      </c>
    </row>
    <row r="11" spans="1:1" ht="77.5" x14ac:dyDescent="0.35">
      <c r="A11" s="2" t="s">
        <v>64</v>
      </c>
    </row>
    <row r="12" spans="1:1" ht="77.5" x14ac:dyDescent="0.35">
      <c r="A12" s="2" t="s">
        <v>65</v>
      </c>
    </row>
    <row r="13" spans="1:1" ht="77.5" x14ac:dyDescent="0.35">
      <c r="A13" s="2" t="s">
        <v>66</v>
      </c>
    </row>
    <row r="14" spans="1:1" ht="77.5" x14ac:dyDescent="0.35">
      <c r="A14" s="2" t="s">
        <v>67</v>
      </c>
    </row>
    <row r="15" spans="1:1" ht="16.5" x14ac:dyDescent="0.35">
      <c r="A15" s="68" t="s">
        <v>2</v>
      </c>
    </row>
    <row r="16" spans="1:1" ht="16" customHeight="1" x14ac:dyDescent="0.35">
      <c r="A16" s="17" t="s">
        <v>99</v>
      </c>
    </row>
    <row r="17" spans="1:1" x14ac:dyDescent="0.35">
      <c r="A17" s="18" t="s">
        <v>22</v>
      </c>
    </row>
    <row r="18" spans="1:1" x14ac:dyDescent="0.35">
      <c r="A18" s="17"/>
    </row>
  </sheetData>
  <hyperlinks>
    <hyperlink ref="A17" r:id="rId1" xr:uid="{EA64DD54-9687-4A77-B01B-37BC4644FBC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0FF7-5785-4E74-AA73-158BF07F89F8}">
  <dimension ref="A1:B15"/>
  <sheetViews>
    <sheetView zoomScaleNormal="100" workbookViewId="0"/>
  </sheetViews>
  <sheetFormatPr defaultRowHeight="15.5" x14ac:dyDescent="0.35"/>
  <cols>
    <col min="1" max="1" width="31" style="19" customWidth="1"/>
    <col min="2" max="2" width="70.69140625" style="19" customWidth="1"/>
    <col min="3" max="16384" width="9.23046875" style="19"/>
  </cols>
  <sheetData>
    <row r="1" spans="1:2" ht="20" x14ac:dyDescent="0.35">
      <c r="A1" s="66" t="s">
        <v>33</v>
      </c>
    </row>
    <row r="2" spans="1:2" x14ac:dyDescent="0.35">
      <c r="A2" s="30" t="s">
        <v>62</v>
      </c>
    </row>
    <row r="3" spans="1:2" x14ac:dyDescent="0.35">
      <c r="A3" s="30" t="s">
        <v>59</v>
      </c>
    </row>
    <row r="4" spans="1:2" ht="16" thickBot="1" x14ac:dyDescent="0.4">
      <c r="A4" s="61" t="s">
        <v>57</v>
      </c>
      <c r="B4" s="61" t="s">
        <v>56</v>
      </c>
    </row>
    <row r="5" spans="1:2" ht="18" customHeight="1" x14ac:dyDescent="0.35">
      <c r="A5" s="67" t="s">
        <v>14</v>
      </c>
      <c r="B5" s="51" t="s">
        <v>71</v>
      </c>
    </row>
    <row r="6" spans="1:2" ht="18" customHeight="1" x14ac:dyDescent="0.35">
      <c r="A6" s="67" t="s">
        <v>30</v>
      </c>
      <c r="B6" s="52" t="s">
        <v>72</v>
      </c>
    </row>
    <row r="7" spans="1:2" ht="18" customHeight="1" x14ac:dyDescent="0.35">
      <c r="A7" s="67" t="s">
        <v>61</v>
      </c>
      <c r="B7" s="52" t="s">
        <v>37</v>
      </c>
    </row>
    <row r="8" spans="1:2" ht="18" customHeight="1" x14ac:dyDescent="0.35">
      <c r="A8" s="67" t="s">
        <v>3</v>
      </c>
      <c r="B8" s="52" t="s">
        <v>38</v>
      </c>
    </row>
    <row r="9" spans="1:2" ht="18" customHeight="1" x14ac:dyDescent="0.35">
      <c r="A9" s="67" t="s">
        <v>32</v>
      </c>
      <c r="B9" s="53" t="s">
        <v>39</v>
      </c>
    </row>
    <row r="10" spans="1:2" s="61" customFormat="1" ht="44" customHeight="1" x14ac:dyDescent="0.35">
      <c r="A10" s="67" t="s">
        <v>35</v>
      </c>
      <c r="B10" s="52" t="s">
        <v>54</v>
      </c>
    </row>
    <row r="11" spans="1:2" s="61" customFormat="1" ht="44" customHeight="1" x14ac:dyDescent="0.35">
      <c r="A11" s="67" t="s">
        <v>60</v>
      </c>
      <c r="B11" s="52" t="s">
        <v>40</v>
      </c>
    </row>
    <row r="12" spans="1:2" s="61" customFormat="1" ht="48.5" customHeight="1" x14ac:dyDescent="0.35">
      <c r="A12" s="67" t="s">
        <v>36</v>
      </c>
      <c r="B12" s="52" t="s">
        <v>41</v>
      </c>
    </row>
    <row r="13" spans="1:2" ht="19" customHeight="1" x14ac:dyDescent="0.35"/>
    <row r="14" spans="1:2" s="61" customFormat="1" ht="22.5" customHeight="1" x14ac:dyDescent="0.35">
      <c r="A14" s="19"/>
      <c r="B14" s="19"/>
    </row>
    <row r="15" spans="1:2" ht="19" customHeight="1" x14ac:dyDescent="0.35"/>
  </sheetData>
  <dataValidations count="1">
    <dataValidation allowBlank="1" showErrorMessage="1" sqref="B7:B9" xr:uid="{39B5C3BA-3A7D-4D1D-9A98-E234883D4125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F17A4-DAEB-47F6-8748-E165CB7C28FF}">
  <dimension ref="A1:B15"/>
  <sheetViews>
    <sheetView zoomScaleNormal="100" workbookViewId="0"/>
  </sheetViews>
  <sheetFormatPr defaultRowHeight="15.5" x14ac:dyDescent="0.35"/>
  <cols>
    <col min="1" max="1" width="35.23046875" style="19" customWidth="1"/>
    <col min="2" max="2" width="61.3828125" style="19" customWidth="1"/>
    <col min="3" max="16384" width="9.23046875" style="19"/>
  </cols>
  <sheetData>
    <row r="1" spans="1:2" ht="20" x14ac:dyDescent="0.35">
      <c r="A1" s="66" t="s">
        <v>34</v>
      </c>
      <c r="B1" s="61"/>
    </row>
    <row r="2" spans="1:2" ht="18" customHeight="1" x14ac:dyDescent="0.35">
      <c r="A2" s="56" t="s">
        <v>14</v>
      </c>
      <c r="B2" s="1" t="str">
        <f>'1. Applicant Information'!B5</f>
        <v>CCSPP Implementation Grant, Cohort 3</v>
      </c>
    </row>
    <row r="3" spans="1:2" ht="18" customHeight="1" x14ac:dyDescent="0.35">
      <c r="A3" s="49" t="s">
        <v>30</v>
      </c>
      <c r="B3" s="1" t="str">
        <f>'1. Applicant Information'!B6</f>
        <v>2023-24</v>
      </c>
    </row>
    <row r="4" spans="1:2" ht="18" customHeight="1" x14ac:dyDescent="0.35">
      <c r="A4" s="50" t="s">
        <v>61</v>
      </c>
      <c r="B4" s="1" t="str">
        <f>'1. Applicant Information'!B7</f>
        <v>[Enter LEA Name Here]</v>
      </c>
    </row>
    <row r="5" spans="1:2" ht="18" customHeight="1" x14ac:dyDescent="0.35">
      <c r="A5" s="49" t="s">
        <v>3</v>
      </c>
      <c r="B5" s="1" t="str">
        <f>'1. Applicant Information'!B8</f>
        <v>[Enter LEA CDS Code Here]</v>
      </c>
    </row>
    <row r="6" spans="1:2" ht="18" customHeight="1" x14ac:dyDescent="0.35">
      <c r="A6" s="49" t="s">
        <v>32</v>
      </c>
      <c r="B6" s="1" t="str">
        <f>'1. Applicant Information'!B9</f>
        <v>[Enter Total Grant Amount Here]</v>
      </c>
    </row>
    <row r="7" spans="1:2" ht="26" customHeight="1" x14ac:dyDescent="0.35">
      <c r="A7" s="58" t="s">
        <v>55</v>
      </c>
      <c r="B7" s="58" t="s">
        <v>58</v>
      </c>
    </row>
    <row r="8" spans="1:2" ht="18" customHeight="1" x14ac:dyDescent="0.35">
      <c r="A8" s="49" t="s">
        <v>85</v>
      </c>
      <c r="B8" s="1" t="s">
        <v>81</v>
      </c>
    </row>
    <row r="9" spans="1:2" ht="18" customHeight="1" x14ac:dyDescent="0.35">
      <c r="A9" s="49" t="s">
        <v>86</v>
      </c>
      <c r="B9" s="1" t="s">
        <v>82</v>
      </c>
    </row>
    <row r="10" spans="1:2" ht="18" customHeight="1" x14ac:dyDescent="0.35">
      <c r="A10" s="54" t="s">
        <v>87</v>
      </c>
      <c r="B10" s="55" t="s">
        <v>83</v>
      </c>
    </row>
    <row r="11" spans="1:2" ht="18" customHeight="1" x14ac:dyDescent="0.35">
      <c r="A11" s="29" t="s">
        <v>88</v>
      </c>
      <c r="B11" s="3" t="s">
        <v>84</v>
      </c>
    </row>
    <row r="12" spans="1:2" ht="18" customHeight="1" x14ac:dyDescent="0.35">
      <c r="A12" s="56" t="s">
        <v>73</v>
      </c>
      <c r="B12" s="57" t="s">
        <v>77</v>
      </c>
    </row>
    <row r="13" spans="1:2" ht="18" customHeight="1" x14ac:dyDescent="0.35">
      <c r="A13" s="49" t="s">
        <v>74</v>
      </c>
      <c r="B13" s="1" t="s">
        <v>78</v>
      </c>
    </row>
    <row r="14" spans="1:2" ht="18" customHeight="1" x14ac:dyDescent="0.35">
      <c r="A14" s="49" t="s">
        <v>75</v>
      </c>
      <c r="B14" s="1" t="s">
        <v>79</v>
      </c>
    </row>
    <row r="15" spans="1:2" ht="18" customHeight="1" x14ac:dyDescent="0.35">
      <c r="A15" s="54" t="s">
        <v>76</v>
      </c>
      <c r="B15" s="55" t="s">
        <v>80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281-5DE9-41A1-A288-865B48E809A7}">
  <dimension ref="A1:J20"/>
  <sheetViews>
    <sheetView zoomScaleNormal="100" workbookViewId="0"/>
  </sheetViews>
  <sheetFormatPr defaultRowHeight="15.5" x14ac:dyDescent="0.35"/>
  <cols>
    <col min="1" max="1" width="25.3828125" style="19" customWidth="1"/>
    <col min="2" max="2" width="43.3046875" style="19" customWidth="1"/>
    <col min="3" max="6" width="18.15234375" style="19" customWidth="1"/>
    <col min="7" max="9" width="18.23046875" style="19" customWidth="1"/>
    <col min="10" max="10" width="18.15234375" style="19" customWidth="1"/>
    <col min="11" max="16384" width="9.23046875" style="19"/>
  </cols>
  <sheetData>
    <row r="1" spans="1:10" ht="20" x14ac:dyDescent="0.35">
      <c r="A1" s="65" t="s">
        <v>15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x14ac:dyDescent="0.35">
      <c r="A2" s="61" t="s">
        <v>96</v>
      </c>
    </row>
    <row r="3" spans="1:10" x14ac:dyDescent="0.35">
      <c r="A3" s="29" t="s">
        <v>14</v>
      </c>
      <c r="B3" s="3" t="str">
        <f>'1. Applicant Information'!B5</f>
        <v>CCSPP Implementation Grant, Cohort 3</v>
      </c>
    </row>
    <row r="4" spans="1:10" x14ac:dyDescent="0.35">
      <c r="A4" s="29" t="s">
        <v>30</v>
      </c>
      <c r="B4" s="3" t="str">
        <f>'1. Applicant Information'!B6</f>
        <v>2023-24</v>
      </c>
    </row>
    <row r="5" spans="1:10" x14ac:dyDescent="0.35">
      <c r="A5" s="50" t="s">
        <v>61</v>
      </c>
      <c r="B5" s="3" t="str">
        <f>'1. Applicant Information'!B7</f>
        <v>[Enter LEA Name Here]</v>
      </c>
    </row>
    <row r="6" spans="1:10" x14ac:dyDescent="0.35">
      <c r="A6" s="59" t="s">
        <v>3</v>
      </c>
      <c r="B6" s="3" t="str">
        <f>'1. Applicant Information'!B8</f>
        <v>[Enter LEA CDS Code Here]</v>
      </c>
    </row>
    <row r="7" spans="1:10" x14ac:dyDescent="0.35">
      <c r="A7" s="59" t="s">
        <v>32</v>
      </c>
      <c r="B7" s="3" t="str">
        <f>'1. Applicant Information'!B9</f>
        <v>[Enter Total Grant Amount Here]</v>
      </c>
    </row>
    <row r="8" spans="1:10" s="22" customFormat="1" x14ac:dyDescent="0.35">
      <c r="A8" s="20" t="s">
        <v>4</v>
      </c>
      <c r="B8" s="20" t="s">
        <v>5</v>
      </c>
      <c r="C8" s="20" t="s">
        <v>16</v>
      </c>
      <c r="D8" s="20" t="s">
        <v>17</v>
      </c>
      <c r="E8" s="20" t="s">
        <v>27</v>
      </c>
      <c r="F8" s="20" t="s">
        <v>28</v>
      </c>
      <c r="G8" s="20" t="s">
        <v>29</v>
      </c>
      <c r="H8" s="21" t="s">
        <v>23</v>
      </c>
      <c r="I8" s="20" t="s">
        <v>21</v>
      </c>
      <c r="J8" s="20" t="s">
        <v>24</v>
      </c>
    </row>
    <row r="9" spans="1:10" x14ac:dyDescent="0.35">
      <c r="A9" s="26">
        <v>1000</v>
      </c>
      <c r="B9" s="19" t="s">
        <v>6</v>
      </c>
      <c r="C9" s="23">
        <f>(SUMIFS(Table14[[#All],[Total Proposed Costs 
(Grant Funds)]],Table14[[#All],[Object Code]],"&gt;=1000",Table14[[#All],[Object Code]],"&lt;2000"))</f>
        <v>0</v>
      </c>
      <c r="D9" s="24">
        <f>(SUMIFS(Table143[[#All],[Total Proposed Costs 
(Grant Funds)]],Table143[[#All],[Object Code]],"&gt;=1000",Table143[[#All],[Object Code]],"&lt;2000"))</f>
        <v>0</v>
      </c>
      <c r="E9" s="23">
        <f>(SUMIFS(Table1435[[#All],[Total Proposed Costs 
(Grant Funds)]],Table1435[[#All],[Object Code]],"&gt;=1000",Table1435[[#All],[Object Code]],"&lt;2000"))</f>
        <v>0</v>
      </c>
      <c r="F9" s="23">
        <f>(SUMIFS(Table14356[[#All],[Total Proposed Costs 
(Grant Funds)]],Table14356[[#All],[Object Code]],"&gt;=1000",Table14356[[#All],[Object Code]],"&lt;2000"))</f>
        <v>0</v>
      </c>
      <c r="G9" s="24">
        <f>(SUMIFS(Table143567[[#All],[Total Proposed Costs 
(Grant Funds)]],Table143567[[#All],[Object Code]],"&gt;=1000",Table143567[[#All],[Object Code]],"&lt;2000"))</f>
        <v>0</v>
      </c>
      <c r="H9" s="25">
        <f>SUM(Table1[[#This Row],[Year 1 Budget]:[Year 5 Budget]])</f>
        <v>0</v>
      </c>
      <c r="I9" s="24">
        <f>(SUMIFS(Table14[[#All],[Total Match]],Table14[[#All],[Object Code]],"&gt;=1000",Table14[[#All],[Object Code]],"&lt;2000"))+(SUMIFS(Table143[[#All],[Total Match]],Table143[[#All],[Object Code]],"&gt;=1000",Table143[[#All],[Object Code]],"&lt;2000"))+(SUMIFS(Table1435[[#All],[Total Match]],Table1435[[#All],[Object Code]],"&gt;=1000",Table1435[[#All],[Object Code]],"&lt;2000"))+(SUMIFS(Table14356[[#All],[Total Match]],Table14356[[#All],[Object Code]],"&gt;=1000",Table14356[[#All],[Object Code]],"&lt;2000"))+(SUMIFS(Table143567[[#All],[Total Match]],Table143567[[#All],[Object Code]],"&gt;=1000",Table143567[[#All],[Object Code]],"&lt;2000"))</f>
        <v>0</v>
      </c>
      <c r="J9" s="45" t="s">
        <v>13</v>
      </c>
    </row>
    <row r="10" spans="1:10" x14ac:dyDescent="0.35">
      <c r="A10" s="26">
        <v>2000</v>
      </c>
      <c r="B10" s="19" t="s">
        <v>7</v>
      </c>
      <c r="C10" s="24">
        <f>(SUMIFS(Table14[[#All],[Total Proposed Costs 
(Grant Funds)]],Table14[[#All],[Object Code]],"&gt;=2000",Table14[[#All],[Object Code]],"&lt;3000"))</f>
        <v>0</v>
      </c>
      <c r="D10" s="24">
        <f>(SUMIFS(Table143[[#All],[Total Proposed Costs 
(Grant Funds)]],Table143[[#All],[Object Code]],"&gt;=2000",Table143[[#All],[Object Code]],"&lt;3000"))</f>
        <v>0</v>
      </c>
      <c r="E10" s="24">
        <f>(SUMIFS(Table1435[[#All],[Total Proposed Costs 
(Grant Funds)]],Table1435[[#All],[Object Code]],"&gt;=2000",Table1435[[#All],[Object Code]],"&lt;3000"))</f>
        <v>0</v>
      </c>
      <c r="F10" s="24">
        <f>(SUMIFS(Table14356[[#All],[Total Proposed Costs 
(Grant Funds)]],Table14356[[#All],[Object Code]],"&gt;=2000",Table14356[[#All],[Object Code]],"&lt;3000"))</f>
        <v>0</v>
      </c>
      <c r="G10" s="24">
        <f>(SUMIFS(Table143567[[#All],[Total Proposed Costs 
(Grant Funds)]],Table143567[[#All],[Object Code]],"&gt;=2000",Table143567[[#All],[Object Code]],"&lt;3000"))</f>
        <v>0</v>
      </c>
      <c r="H10" s="25">
        <f>SUM(Table1[[#This Row],[Year 1 Budget]:[Year 5 Budget]])</f>
        <v>0</v>
      </c>
      <c r="I10" s="24">
        <f>(SUMIFS(Table14[[#All],[Total Match]],Table14[[#All],[Object Code]],"&gt;=2000",Table14[[#All],[Object Code]],"&lt;3000"))+(SUMIFS(Table143[[#All],[Total Match]],Table143[[#All],[Object Code]],"&gt;=2000",Table143[[#All],[Object Code]],"&lt;3000"))+(SUMIFS(Table1435[[#All],[Total Match]],Table1435[[#All],[Object Code]],"&gt;=2000",Table1435[[#All],[Object Code]],"&lt;3000"))+(SUMIFS(Table14356[[#All],[Total Match]],Table14356[[#All],[Object Code]],"&gt;=2000",Table14356[[#All],[Object Code]],"&lt;3000"))+(SUMIFS(Table143567[[#All],[Total Match]],Table143567[[#All],[Object Code]],"&gt;=2000",Table143567[[#All],[Object Code]],"&lt;3000"))</f>
        <v>0</v>
      </c>
      <c r="J10" s="45" t="s">
        <v>13</v>
      </c>
    </row>
    <row r="11" spans="1:10" x14ac:dyDescent="0.35">
      <c r="A11" s="26">
        <v>3000</v>
      </c>
      <c r="B11" s="19" t="s">
        <v>8</v>
      </c>
      <c r="C11" s="24">
        <f>(SUMIFS(Table14[[#All],[Total Proposed Costs 
(Grant Funds)]],Table14[[#All],[Object Code]],"&gt;=3000",Table14[[#All],[Object Code]],"&lt;4000"))</f>
        <v>0</v>
      </c>
      <c r="D11" s="24">
        <f>(SUMIFS(Table143[[#All],[Total Proposed Costs 
(Grant Funds)]],Table143[[#All],[Object Code]],"&gt;=3000",Table143[[#All],[Object Code]],"&lt;4000"))</f>
        <v>0</v>
      </c>
      <c r="E11" s="24">
        <f>(SUMIFS(Table1435[[#All],[Total Proposed Costs 
(Grant Funds)]],Table1435[[#All],[Object Code]],"&gt;=3000",Table1435[[#All],[Object Code]],"&lt;4000"))</f>
        <v>0</v>
      </c>
      <c r="F11" s="24">
        <f>(SUMIFS(Table14356[[#All],[Total Proposed Costs 
(Grant Funds)]],Table14356[[#All],[Object Code]],"&gt;=3000",Table14356[[#All],[Object Code]],"&lt;4000"))</f>
        <v>0</v>
      </c>
      <c r="G11" s="24">
        <f>(SUMIFS(Table143567[[#All],[Total Proposed Costs 
(Grant Funds)]],Table143567[[#All],[Object Code]],"&gt;=3000",Table143567[[#All],[Object Code]],"&lt;4000"))</f>
        <v>0</v>
      </c>
      <c r="H11" s="25">
        <f>SUM(Table1[[#This Row],[Year 1 Budget]:[Year 5 Budget]])</f>
        <v>0</v>
      </c>
      <c r="I11" s="24">
        <f>(SUMIFS(Table14[[#All],[Total Match]],Table14[[#All],[Object Code]],"&gt;=3000",Table14[[#All],[Object Code]],"&lt;4000"))+(SUMIFS(Table143[[#All],[Total Match]],Table143[[#All],[Object Code]],"&gt;=3000",Table143[[#All],[Object Code]],"&lt;4000"))+(SUMIFS(Table1435[[#All],[Total Match]],Table1435[[#All],[Object Code]],"&gt;=3000",Table1435[[#All],[Object Code]],"&lt;4000"))+(SUMIFS(Table14356[[#All],[Total Match]],Table14356[[#All],[Object Code]],"&gt;=3000",Table14356[[#All],[Object Code]],"&lt;4000"))+(SUMIFS(Table143567[[#All],[Total Match]],Table143567[[#All],[Object Code]],"&gt;=3000",Table143567[[#All],[Object Code]],"&lt;4000"))</f>
        <v>0</v>
      </c>
      <c r="J11" s="45" t="s">
        <v>13</v>
      </c>
    </row>
    <row r="12" spans="1:10" x14ac:dyDescent="0.35">
      <c r="A12" s="26">
        <v>4000</v>
      </c>
      <c r="B12" s="19" t="s">
        <v>9</v>
      </c>
      <c r="C12" s="24">
        <f>(SUMIFS(Table14[[#All],[Total Proposed Costs 
(Grant Funds)]],Table14[[#All],[Object Code]],"&gt;=4000",Table14[[#All],[Object Code]],"&lt;5000"))</f>
        <v>0</v>
      </c>
      <c r="D12" s="24">
        <f>(SUMIFS(Table143[[#All],[Total Proposed Costs 
(Grant Funds)]],Table143[[#All],[Object Code]],"&gt;=4000",Table143[[#All],[Object Code]],"&lt;5000"))</f>
        <v>0</v>
      </c>
      <c r="E12" s="24">
        <f>(SUMIFS(Table1435[[#All],[Total Proposed Costs 
(Grant Funds)]],Table1435[[#All],[Object Code]],"&gt;=4000",Table1435[[#All],[Object Code]],"&lt;5000"))</f>
        <v>0</v>
      </c>
      <c r="F12" s="24">
        <f>(SUMIFS(Table14356[[#All],[Total Proposed Costs 
(Grant Funds)]],Table14356[[#All],[Object Code]],"&gt;=4000",Table14356[[#All],[Object Code]],"&lt;5000"))</f>
        <v>0</v>
      </c>
      <c r="G12" s="24">
        <f>(SUMIFS(Table143567[[#All],[Total Proposed Costs 
(Grant Funds)]],Table143567[[#All],[Object Code]],"&gt;=4000",Table143567[[#All],[Object Code]],"&lt;5000"))</f>
        <v>0</v>
      </c>
      <c r="H12" s="25">
        <f>SUM(Table1[[#This Row],[Year 1 Budget]:[Year 5 Budget]])</f>
        <v>0</v>
      </c>
      <c r="I12" s="24">
        <f>(SUMIFS(Table14[[#All],[Total Match]],Table14[[#All],[Object Code]],"&gt;=4000",Table14[[#All],[Object Code]],"&lt;5000"))+(SUMIFS(Table143[[#All],[Total Match]],Table143[[#All],[Object Code]],"&gt;=4000",Table143[[#All],[Object Code]],"&lt;5000"))+(SUMIFS(Table1435[[#All],[Total Match]],Table1435[[#All],[Object Code]],"&gt;=4000",Table1435[[#All],[Object Code]],"&lt;5000"))+(SUMIFS(Table14356[[#All],[Total Match]],Table14356[[#All],[Object Code]],"&gt;=4000",Table14356[[#All],[Object Code]],"&lt;5000"))+(SUMIFS(Table143567[[#All],[Total Match]],Table143567[[#All],[Object Code]],"&gt;=4000",Table143567[[#All],[Object Code]],"&lt;5000"))</f>
        <v>0</v>
      </c>
      <c r="J12" s="45" t="s">
        <v>13</v>
      </c>
    </row>
    <row r="13" spans="1:10" x14ac:dyDescent="0.35">
      <c r="A13" s="26">
        <v>5000</v>
      </c>
      <c r="B13" s="19" t="s">
        <v>10</v>
      </c>
      <c r="C13" s="24">
        <f>(SUMIFS(Table14[[#All],[Total Proposed Costs 
(Grant Funds)]],Table14[[#All],[Object Code]],"&gt;=5000",Table14[[#All],[Object Code]],"&lt;6000"))</f>
        <v>0</v>
      </c>
      <c r="D13" s="24">
        <f>(SUMIFS(Table143[[#All],[Total Proposed Costs 
(Grant Funds)]],Table143[[#All],[Object Code]],"&gt;=5000",Table143[[#All],[Object Code]],"&lt;6000"))</f>
        <v>0</v>
      </c>
      <c r="E13" s="24">
        <f>(SUMIFS(Table1435[[#All],[Total Proposed Costs 
(Grant Funds)]],Table1435[[#All],[Object Code]],"&gt;=5000",Table1435[[#All],[Object Code]],"&lt;6000"))</f>
        <v>0</v>
      </c>
      <c r="F13" s="24">
        <f>(SUMIFS(Table14356[[#All],[Total Proposed Costs 
(Grant Funds)]],Table14356[[#All],[Object Code]],"&gt;=5000",Table14356[[#All],[Object Code]],"&lt;6000"))</f>
        <v>0</v>
      </c>
      <c r="G13" s="24">
        <f>(SUMIFS(Table143567[[#All],[Total Proposed Costs 
(Grant Funds)]],Table143567[[#All],[Object Code]],"&gt;=5000",Table143567[[#All],[Object Code]],"&lt;6000"))</f>
        <v>0</v>
      </c>
      <c r="H13" s="25">
        <f>SUM(Table1[[#This Row],[Year 1 Budget]:[Year 5 Budget]])</f>
        <v>0</v>
      </c>
      <c r="I13" s="24">
        <f>(SUMIFS(Table14[[#All],[Total Match]],Table14[[#All],[Object Code]],"&gt;=5000",Table14[[#All],[Object Code]],"&lt;6000"))+(SUMIFS(Table143[[#All],[Total Match]],Table143[[#All],[Object Code]],"&gt;=5000",Table143[[#All],[Object Code]],"&lt;6000"))+(SUMIFS(Table1435[[#All],[Total Match]],Table1435[[#All],[Object Code]],"&gt;=5000",Table1435[[#All],[Object Code]],"&lt;6000"))+(SUMIFS(Table14356[[#All],[Total Match]],Table14356[[#All],[Object Code]],"&gt;=5000",Table14356[[#All],[Object Code]],"&lt;6000"))+(SUMIFS(Table143567[[#All],[Total Match]],Table143567[[#All],[Object Code]],"&gt;=5000",Table143567[[#All],[Object Code]],"&lt;6000"))</f>
        <v>0</v>
      </c>
      <c r="J13" s="45" t="s">
        <v>13</v>
      </c>
    </row>
    <row r="14" spans="1:10" x14ac:dyDescent="0.35">
      <c r="A14" s="26">
        <v>6000</v>
      </c>
      <c r="B14" s="19" t="s">
        <v>11</v>
      </c>
      <c r="C14" s="24">
        <f>(SUMIFS(Table14[[#All],[Total Proposed Costs 
(Grant Funds)]],Table14[[#All],[Object Code]],"&gt;=6000",Table14[[#All],[Object Code]],"&lt;7000"))</f>
        <v>0</v>
      </c>
      <c r="D14" s="24">
        <f>(SUMIFS(Table143[[#All],[Total Proposed Costs 
(Grant Funds)]],Table143[[#All],[Object Code]],"&gt;=6000",Table143[[#All],[Object Code]],"&lt;7000"))</f>
        <v>0</v>
      </c>
      <c r="E14" s="24">
        <f>(SUMIFS(Table1435[[#All],[Total Proposed Costs 
(Grant Funds)]],Table1435[[#All],[Object Code]],"&gt;=6000",Table1435[[#All],[Object Code]],"&lt;7000"))</f>
        <v>0</v>
      </c>
      <c r="F14" s="24">
        <f>(SUMIFS(Table14356[[#All],[Total Proposed Costs 
(Grant Funds)]],Table14356[[#All],[Object Code]],"&gt;=6000",Table14356[[#All],[Object Code]],"&lt;7000"))</f>
        <v>0</v>
      </c>
      <c r="G14" s="24">
        <f>(SUMIFS(Table143567[[#All],[Total Proposed Costs 
(Grant Funds)]],Table143567[[#All],[Object Code]],"&gt;=6000",Table143567[[#All],[Object Code]],"&lt;7000"))</f>
        <v>0</v>
      </c>
      <c r="H14" s="25">
        <f>SUM(Table1[[#This Row],[Year 1 Budget]:[Year 5 Budget]])</f>
        <v>0</v>
      </c>
      <c r="I14" s="24">
        <f>(SUMIFS(Table14[[#All],[Total Match]],Table14[[#All],[Object Code]],"&gt;=6000",Table14[[#All],[Object Code]],"&lt;7000"))+(SUMIFS(Table143[[#All],[Total Match]],Table143[[#All],[Object Code]],"&gt;=6000",Table143[[#All],[Object Code]],"&lt;7000"))+(SUMIFS(Table1435[[#All],[Total Match]],Table1435[[#All],[Object Code]],"&gt;=6000",Table1435[[#All],[Object Code]],"&lt;7000"))+(SUMIFS(Table14356[[#All],[Total Match]],Table14356[[#All],[Object Code]],"&gt;=6000",Table14356[[#All],[Object Code]],"&lt;7000"))+(SUMIFS(Table143567[[#All],[Total Match]],Table143567[[#All],[Object Code]],"&gt;=6000",Table143567[[#All],[Object Code]],"&lt;7000"))</f>
        <v>0</v>
      </c>
      <c r="J14" s="45" t="s">
        <v>13</v>
      </c>
    </row>
    <row r="15" spans="1:10" x14ac:dyDescent="0.35">
      <c r="A15" s="26" t="s">
        <v>13</v>
      </c>
      <c r="B15" s="22" t="s">
        <v>12</v>
      </c>
      <c r="C15" s="27">
        <f t="shared" ref="C15" si="0">SUM(C9:C14)</f>
        <v>0</v>
      </c>
      <c r="D15" s="27">
        <f>SUM(D9:D14)</f>
        <v>0</v>
      </c>
      <c r="E15" s="27">
        <f>SUM(E9:E14)</f>
        <v>0</v>
      </c>
      <c r="F15" s="27">
        <f>SUM(F9:F14)</f>
        <v>0</v>
      </c>
      <c r="G15" s="27">
        <f>SUM(G9:G14)</f>
        <v>0</v>
      </c>
      <c r="H15" s="28">
        <f>SUM(Table1[[#This Row],[Year 1 Budget]:[Year 5 Budget]])</f>
        <v>0</v>
      </c>
      <c r="I15" s="27">
        <f t="shared" ref="I15" si="1">SUM(I9:I14)</f>
        <v>0</v>
      </c>
      <c r="J15" s="46">
        <f>IFERROR(Table1[[#This Row],[Total Match]]/Table1[[#This Row],[Grant Total]],0)</f>
        <v>0</v>
      </c>
    </row>
    <row r="16" spans="1:10" x14ac:dyDescent="0.35">
      <c r="A16" s="26">
        <v>7000</v>
      </c>
      <c r="B16" s="19" t="s">
        <v>25</v>
      </c>
      <c r="C16" s="24">
        <f>(SUMIFS(Table14[[#All],[Total Proposed Costs 
(Grant Funds)]],Table14[[#All],[Object Code]],"&gt;=7000",Table14[[#All],[Object Code]],"&lt;8000"))</f>
        <v>0</v>
      </c>
      <c r="D16" s="24">
        <f>(SUMIFS(Table143[[#All],[Total Proposed Costs 
(Grant Funds)]],Table143[[#All],[Object Code]],"&gt;=7000",Table143[[#All],[Object Code]],"&lt;8000"))</f>
        <v>0</v>
      </c>
      <c r="E16" s="24">
        <f>(SUMIFS(Table1435[[#All],[Total Proposed Costs 
(Grant Funds)]],Table1435[[#All],[Object Code]],"&gt;=7000",Table1435[[#All],[Object Code]],"&lt;8000"))</f>
        <v>0</v>
      </c>
      <c r="F16" s="24">
        <f>(SUMIFS(Table14356[[#All],[Total Proposed Costs 
(Grant Funds)]],Table14356[[#All],[Object Code]],"&gt;=7000",Table14356[[#All],[Object Code]],"&lt;8000"))</f>
        <v>0</v>
      </c>
      <c r="G16" s="24">
        <f>(SUMIFS(Table143567[[#All],[Total Proposed Costs 
(Grant Funds)]],Table143567[[#All],[Object Code]],"&gt;=7000",Table143567[[#All],[Object Code]],"&lt;8000"))</f>
        <v>0</v>
      </c>
      <c r="H16" s="25">
        <f>SUM(Table1[[#This Row],[Year 1 Budget]:[Year 5 Budget]])</f>
        <v>0</v>
      </c>
      <c r="I16" s="24">
        <f>(SUMIFS(Table14[[#All],[Total Match]],Table14[[#All],[Object Code]],"&gt;=7000",Table14[[#All],[Object Code]],"&lt;8000"))+(SUMIFS(Table143[[#All],[Total Match]],Table143[[#All],[Object Code]],"&gt;=7000",Table143[[#All],[Object Code]],"&lt;8000"))+(SUMIFS(Table1435[[#All],[Total Match]],Table1435[[#All],[Object Code]],"&gt;=7000",Table1435[[#All],[Object Code]],"&lt;8000"))+(SUMIFS(Table14356[[#All],[Total Match]],Table14356[[#All],[Object Code]],"&gt;=7000",Table14356[[#All],[Object Code]],"&lt;8000"))+(SUMIFS(Table143567[[#All],[Total Match]],Table143567[[#All],[Object Code]],"&gt;=7000",Table143567[[#All],[Object Code]],"&lt;8000"))</f>
        <v>0</v>
      </c>
      <c r="J16" s="45" t="s">
        <v>13</v>
      </c>
    </row>
    <row r="17" spans="1:10" x14ac:dyDescent="0.35">
      <c r="A17" s="26" t="s">
        <v>13</v>
      </c>
      <c r="B17" s="29" t="s">
        <v>26</v>
      </c>
      <c r="C17" s="27">
        <f>SUM(C15:C16)</f>
        <v>0</v>
      </c>
      <c r="D17" s="27">
        <f>SUM(D15:D16)</f>
        <v>0</v>
      </c>
      <c r="E17" s="27">
        <f t="shared" ref="E17" si="2">SUM(E15:E16)</f>
        <v>0</v>
      </c>
      <c r="F17" s="27">
        <f t="shared" ref="F17" si="3">SUM(F15:F16)</f>
        <v>0</v>
      </c>
      <c r="G17" s="27">
        <f t="shared" ref="G17" si="4">SUM(G15:G16)</f>
        <v>0</v>
      </c>
      <c r="H17" s="28">
        <f>SUM(H15:H16)</f>
        <v>0</v>
      </c>
      <c r="I17" s="27">
        <f>SUM(I15:I16)</f>
        <v>0</v>
      </c>
      <c r="J17" s="46">
        <f>IFERROR(Table1[[#This Row],[Total Match]]/Table1[[#This Row],[Grant Total]],0)</f>
        <v>0</v>
      </c>
    </row>
    <row r="18" spans="1:10" x14ac:dyDescent="0.35">
      <c r="A18" s="19" t="s">
        <v>51</v>
      </c>
    </row>
    <row r="19" spans="1:10" x14ac:dyDescent="0.35">
      <c r="A19" s="19" t="s">
        <v>52</v>
      </c>
    </row>
    <row r="20" spans="1:10" x14ac:dyDescent="0.35">
      <c r="A20" s="30"/>
    </row>
  </sheetData>
  <dataValidations count="1">
    <dataValidation allowBlank="1" showErrorMessage="1" sqref="B3:B7" xr:uid="{74D03075-45EF-4551-83B9-83BD418BC7C8}"/>
  </dataValidations>
  <pageMargins left="0.7" right="0.7" top="0.75" bottom="0.75" header="0.3" footer="0.3"/>
  <pageSetup orientation="portrait" r:id="rId1"/>
  <ignoredErrors>
    <ignoredError sqref="C9:J17" calculatedColumn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7FEA-31D5-4367-8E32-CDF60B9899F9}">
  <dimension ref="A1:I22"/>
  <sheetViews>
    <sheetView zoomScaleNormal="100" workbookViewId="0"/>
  </sheetViews>
  <sheetFormatPr defaultRowHeight="30" customHeight="1" x14ac:dyDescent="0.35"/>
  <cols>
    <col min="1" max="1" width="28.15234375" style="19" customWidth="1"/>
    <col min="2" max="2" width="59.15234375" style="62" customWidth="1"/>
    <col min="3" max="5" width="28.3828125" style="62" customWidth="1"/>
    <col min="6" max="7" width="28.3828125" style="19" customWidth="1"/>
    <col min="8" max="8" width="33.61328125" style="19" customWidth="1"/>
    <col min="9" max="9" width="28.3828125" style="19" customWidth="1"/>
    <col min="10" max="16384" width="9.23046875" style="19"/>
  </cols>
  <sheetData>
    <row r="1" spans="1:9" ht="20" customHeight="1" x14ac:dyDescent="0.4">
      <c r="A1" s="60" t="s">
        <v>89</v>
      </c>
      <c r="B1" s="63"/>
      <c r="C1" s="64"/>
      <c r="D1" s="64"/>
      <c r="E1" s="64"/>
      <c r="F1" s="64"/>
      <c r="G1" s="64"/>
      <c r="H1" s="64"/>
      <c r="I1" s="64"/>
    </row>
    <row r="2" spans="1:9" ht="20" customHeight="1" x14ac:dyDescent="0.4">
      <c r="A2" s="3" t="s">
        <v>98</v>
      </c>
      <c r="B2" s="63"/>
      <c r="C2" s="64"/>
      <c r="D2" s="64"/>
      <c r="E2" s="64"/>
      <c r="F2" s="64"/>
      <c r="G2" s="64"/>
      <c r="H2" s="64"/>
      <c r="I2" s="64"/>
    </row>
    <row r="3" spans="1:9" ht="20" customHeight="1" x14ac:dyDescent="0.4">
      <c r="A3" s="3" t="s">
        <v>51</v>
      </c>
      <c r="B3" s="63"/>
      <c r="C3" s="64"/>
      <c r="D3" s="64"/>
      <c r="E3" s="64"/>
      <c r="F3" s="64"/>
      <c r="G3" s="64"/>
      <c r="H3" s="64"/>
      <c r="I3" s="64"/>
    </row>
    <row r="4" spans="1:9" ht="20" customHeight="1" x14ac:dyDescent="0.4">
      <c r="A4" s="3" t="s">
        <v>52</v>
      </c>
      <c r="B4" s="63"/>
      <c r="C4" s="64"/>
      <c r="D4" s="64"/>
      <c r="E4" s="64"/>
      <c r="F4" s="64"/>
      <c r="G4" s="64"/>
      <c r="H4" s="64"/>
      <c r="I4" s="64"/>
    </row>
    <row r="5" spans="1:9" ht="15.5" customHeight="1" x14ac:dyDescent="0.35">
      <c r="A5" s="3" t="s">
        <v>14</v>
      </c>
      <c r="B5" s="3" t="str">
        <f>'1. Applicant Information'!B5</f>
        <v>CCSPP Implementation Grant, Cohort 3</v>
      </c>
      <c r="C5" s="4"/>
      <c r="D5" s="4"/>
      <c r="E5" s="4"/>
      <c r="F5" s="5"/>
      <c r="G5" s="5"/>
    </row>
    <row r="6" spans="1:9" ht="15.5" customHeight="1" x14ac:dyDescent="0.35">
      <c r="A6" s="3" t="s">
        <v>30</v>
      </c>
      <c r="B6" s="3" t="str">
        <f>'1. Applicant Information'!B6</f>
        <v>2023-24</v>
      </c>
      <c r="C6" s="4"/>
      <c r="D6" s="4"/>
      <c r="E6" s="4"/>
      <c r="F6" s="5"/>
      <c r="G6" s="5"/>
    </row>
    <row r="7" spans="1:9" ht="15.5" x14ac:dyDescent="0.35">
      <c r="A7" s="47" t="s">
        <v>61</v>
      </c>
      <c r="B7" s="3" t="str">
        <f>'1. Applicant Information'!B7</f>
        <v>[Enter LEA Name Here]</v>
      </c>
      <c r="C7" s="4"/>
      <c r="D7" s="4"/>
      <c r="E7" s="4"/>
      <c r="F7" s="5"/>
      <c r="G7" s="5"/>
    </row>
    <row r="8" spans="1:9" ht="15.5" customHeight="1" x14ac:dyDescent="0.35">
      <c r="A8" s="6" t="s">
        <v>3</v>
      </c>
      <c r="B8" s="3" t="str">
        <f>'1. Applicant Information'!B8</f>
        <v>[Enter LEA CDS Code Here]</v>
      </c>
      <c r="C8" s="4"/>
      <c r="D8" s="4"/>
      <c r="E8" s="4"/>
      <c r="F8" s="5"/>
      <c r="G8" s="5"/>
    </row>
    <row r="9" spans="1:9" ht="15.5" customHeight="1" x14ac:dyDescent="0.35">
      <c r="A9" s="6" t="s">
        <v>32</v>
      </c>
      <c r="B9" s="3" t="str">
        <f>'1. Applicant Information'!B9</f>
        <v>[Enter Total Grant Amount Here]</v>
      </c>
      <c r="C9" s="7"/>
      <c r="D9" s="7"/>
      <c r="E9" s="7"/>
      <c r="F9" s="8"/>
      <c r="G9" s="8"/>
    </row>
    <row r="10" spans="1:9" s="61" customFormat="1" ht="46.5" x14ac:dyDescent="0.35">
      <c r="A10" s="39" t="s">
        <v>4</v>
      </c>
      <c r="B10" s="34" t="s">
        <v>94</v>
      </c>
      <c r="C10" s="34" t="s">
        <v>50</v>
      </c>
      <c r="D10" s="34" t="s">
        <v>47</v>
      </c>
      <c r="E10" s="34" t="s">
        <v>48</v>
      </c>
      <c r="F10" s="35" t="s">
        <v>49</v>
      </c>
      <c r="G10" s="40" t="s">
        <v>19</v>
      </c>
      <c r="H10" s="34" t="s">
        <v>20</v>
      </c>
      <c r="I10" s="35" t="s">
        <v>21</v>
      </c>
    </row>
    <row r="11" spans="1:9" ht="30" customHeight="1" x14ac:dyDescent="0.35">
      <c r="A11" s="31" t="s">
        <v>42</v>
      </c>
      <c r="B11" s="10" t="s">
        <v>43</v>
      </c>
      <c r="C11" s="11" t="s">
        <v>44</v>
      </c>
      <c r="D11" s="11" t="s">
        <v>44</v>
      </c>
      <c r="E11" s="11" t="s">
        <v>44</v>
      </c>
      <c r="F11" s="33">
        <f>SUM(Table14[[#This Row],[Proposed Costs  - 
School SIte]:[Proposed Costs - 
Admin Reserve 
(Direct Services)]])</f>
        <v>0</v>
      </c>
      <c r="G11" s="37" t="s">
        <v>45</v>
      </c>
      <c r="H11" s="11" t="s">
        <v>46</v>
      </c>
      <c r="I11" s="33">
        <f>SUM(Table14[[#This Row],[District Match]:[Community Match]])</f>
        <v>0</v>
      </c>
    </row>
    <row r="12" spans="1:9" ht="30" customHeight="1" x14ac:dyDescent="0.35">
      <c r="A12" s="31" t="s">
        <v>42</v>
      </c>
      <c r="B12" s="10" t="s">
        <v>43</v>
      </c>
      <c r="C12" s="11" t="s">
        <v>44</v>
      </c>
      <c r="D12" s="11" t="s">
        <v>44</v>
      </c>
      <c r="E12" s="11" t="s">
        <v>44</v>
      </c>
      <c r="F12" s="33">
        <f>SUM(Table14[[#This Row],[Proposed Costs  - 
School SIte]:[Proposed Costs - 
Admin Reserve 
(Direct Services)]])</f>
        <v>0</v>
      </c>
      <c r="G12" s="37" t="s">
        <v>45</v>
      </c>
      <c r="H12" s="11" t="s">
        <v>46</v>
      </c>
      <c r="I12" s="33">
        <f>SUM(Table14[[#This Row],[District Match]:[Community Match]])</f>
        <v>0</v>
      </c>
    </row>
    <row r="13" spans="1:9" ht="30" customHeight="1" x14ac:dyDescent="0.35">
      <c r="A13" s="31" t="s">
        <v>42</v>
      </c>
      <c r="B13" s="10" t="s">
        <v>43</v>
      </c>
      <c r="C13" s="11" t="s">
        <v>44</v>
      </c>
      <c r="D13" s="11" t="s">
        <v>44</v>
      </c>
      <c r="E13" s="11" t="s">
        <v>44</v>
      </c>
      <c r="F13" s="33">
        <f>SUM(Table14[[#This Row],[Proposed Costs  - 
School SIte]:[Proposed Costs - 
Admin Reserve 
(Direct Services)]])</f>
        <v>0</v>
      </c>
      <c r="G13" s="37" t="s">
        <v>45</v>
      </c>
      <c r="H13" s="11" t="s">
        <v>46</v>
      </c>
      <c r="I13" s="33">
        <f>SUM(Table14[[#This Row],[District Match]:[Community Match]])</f>
        <v>0</v>
      </c>
    </row>
    <row r="14" spans="1:9" ht="30" customHeight="1" x14ac:dyDescent="0.35">
      <c r="A14" s="31" t="s">
        <v>42</v>
      </c>
      <c r="B14" s="10" t="s">
        <v>43</v>
      </c>
      <c r="C14" s="11" t="s">
        <v>44</v>
      </c>
      <c r="D14" s="11" t="s">
        <v>44</v>
      </c>
      <c r="E14" s="11" t="s">
        <v>44</v>
      </c>
      <c r="F14" s="33">
        <f>SUM(Table14[[#This Row],[Proposed Costs  - 
School SIte]:[Proposed Costs - 
Admin Reserve 
(Direct Services)]])</f>
        <v>0</v>
      </c>
      <c r="G14" s="37" t="s">
        <v>45</v>
      </c>
      <c r="H14" s="11" t="s">
        <v>46</v>
      </c>
      <c r="I14" s="33">
        <f>SUM(Table14[[#This Row],[District Match]:[Community Match]])</f>
        <v>0</v>
      </c>
    </row>
    <row r="15" spans="1:9" ht="30" customHeight="1" x14ac:dyDescent="0.35">
      <c r="A15" s="31" t="s">
        <v>42</v>
      </c>
      <c r="B15" s="10" t="s">
        <v>43</v>
      </c>
      <c r="C15" s="11" t="s">
        <v>44</v>
      </c>
      <c r="D15" s="11" t="s">
        <v>44</v>
      </c>
      <c r="E15" s="11" t="s">
        <v>44</v>
      </c>
      <c r="F15" s="33">
        <f>SUM(Table14[[#This Row],[Proposed Costs  - 
School SIte]:[Proposed Costs - 
Admin Reserve 
(Direct Services)]])</f>
        <v>0</v>
      </c>
      <c r="G15" s="37" t="s">
        <v>45</v>
      </c>
      <c r="H15" s="11" t="s">
        <v>46</v>
      </c>
      <c r="I15" s="33">
        <f>SUM(Table14[[#This Row],[District Match]:[Community Match]])</f>
        <v>0</v>
      </c>
    </row>
    <row r="16" spans="1:9" ht="30" customHeight="1" x14ac:dyDescent="0.35">
      <c r="A16" s="31" t="s">
        <v>42</v>
      </c>
      <c r="B16" s="10" t="s">
        <v>43</v>
      </c>
      <c r="C16" s="11" t="s">
        <v>44</v>
      </c>
      <c r="D16" s="11" t="s">
        <v>44</v>
      </c>
      <c r="E16" s="11" t="s">
        <v>44</v>
      </c>
      <c r="F16" s="33">
        <f>SUM(Table14[[#This Row],[Proposed Costs  - 
School SIte]:[Proposed Costs - 
Admin Reserve 
(Direct Services)]])</f>
        <v>0</v>
      </c>
      <c r="G16" s="37" t="s">
        <v>45</v>
      </c>
      <c r="H16" s="11" t="s">
        <v>46</v>
      </c>
      <c r="I16" s="33">
        <f>SUM(Table14[[#This Row],[District Match]:[Community Match]])</f>
        <v>0</v>
      </c>
    </row>
    <row r="17" spans="1:9" ht="30" customHeight="1" x14ac:dyDescent="0.35">
      <c r="A17" s="9" t="s">
        <v>12</v>
      </c>
      <c r="B17" s="9" t="s">
        <v>13</v>
      </c>
      <c r="C17" s="12">
        <f t="shared" ref="C17:H17" si="0">SUM(C11:C16)</f>
        <v>0</v>
      </c>
      <c r="D17" s="12">
        <f t="shared" si="0"/>
        <v>0</v>
      </c>
      <c r="E17" s="12">
        <f t="shared" si="0"/>
        <v>0</v>
      </c>
      <c r="F17" s="33">
        <f t="shared" si="0"/>
        <v>0</v>
      </c>
      <c r="G17" s="38">
        <f t="shared" si="0"/>
        <v>0</v>
      </c>
      <c r="H17" s="12">
        <f t="shared" si="0"/>
        <v>0</v>
      </c>
      <c r="I17" s="33">
        <f>SUM(Table14[[#This Row],[District Match]:[Community Match]])</f>
        <v>0</v>
      </c>
    </row>
    <row r="18" spans="1:9" ht="30" customHeight="1" x14ac:dyDescent="0.35">
      <c r="A18" s="31">
        <v>7000</v>
      </c>
      <c r="B18" s="10" t="s">
        <v>53</v>
      </c>
      <c r="C18" s="11" t="s">
        <v>44</v>
      </c>
      <c r="D18" s="11" t="s">
        <v>44</v>
      </c>
      <c r="E18" s="11" t="s">
        <v>44</v>
      </c>
      <c r="F18" s="33">
        <f>SUM(Table14[[#This Row],[Proposed Costs  - 
School SIte]:[Proposed Costs - 
Admin Reserve 
(Direct Services)]])</f>
        <v>0</v>
      </c>
      <c r="G18" s="37" t="s">
        <v>45</v>
      </c>
      <c r="H18" s="11" t="s">
        <v>46</v>
      </c>
      <c r="I18" s="33">
        <f>SUM(Table14[[#This Row],[District Match]:[Community Match]])</f>
        <v>0</v>
      </c>
    </row>
    <row r="19" spans="1:9" ht="30" customHeight="1" x14ac:dyDescent="0.35">
      <c r="A19" s="42" t="s">
        <v>18</v>
      </c>
      <c r="B19" s="42" t="s">
        <v>13</v>
      </c>
      <c r="C19" s="36">
        <f t="shared" ref="C19:E19" si="1">SUM(C17:C18)</f>
        <v>0</v>
      </c>
      <c r="D19" s="36">
        <f t="shared" si="1"/>
        <v>0</v>
      </c>
      <c r="E19" s="36">
        <f t="shared" si="1"/>
        <v>0</v>
      </c>
      <c r="F19" s="43">
        <f>SUM(F17:F18)</f>
        <v>0</v>
      </c>
      <c r="G19" s="44">
        <f>SUM(G17:G18)</f>
        <v>0</v>
      </c>
      <c r="H19" s="36">
        <f t="shared" ref="H19" si="2">SUM(H17:H18)</f>
        <v>0</v>
      </c>
      <c r="I19" s="43">
        <f>SUM(Table14[[#This Row],[District Match]:[Community Match]])</f>
        <v>0</v>
      </c>
    </row>
    <row r="20" spans="1:9" ht="30" customHeight="1" x14ac:dyDescent="0.35">
      <c r="A20" s="3"/>
    </row>
    <row r="21" spans="1:9" ht="30" customHeight="1" x14ac:dyDescent="0.35">
      <c r="A21" s="3"/>
    </row>
    <row r="22" spans="1:9" ht="30" customHeight="1" x14ac:dyDescent="0.35">
      <c r="A22" s="3"/>
    </row>
  </sheetData>
  <dataValidations count="1">
    <dataValidation allowBlank="1" showErrorMessage="1" sqref="B5:H9" xr:uid="{EFF12C59-FACB-4026-BACE-7059DD8327E3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335FA-B565-43EC-B75A-B53078F23F5C}">
  <dimension ref="A1:I22"/>
  <sheetViews>
    <sheetView zoomScaleNormal="100" workbookViewId="0"/>
  </sheetViews>
  <sheetFormatPr defaultRowHeight="30" customHeight="1" x14ac:dyDescent="0.35"/>
  <cols>
    <col min="1" max="1" width="28.15234375" style="19" customWidth="1"/>
    <col min="2" max="2" width="59.15234375" style="62" customWidth="1"/>
    <col min="3" max="5" width="28.3828125" style="62" customWidth="1"/>
    <col min="6" max="7" width="28.3828125" style="19" customWidth="1"/>
    <col min="8" max="8" width="34.61328125" style="19" customWidth="1"/>
    <col min="9" max="9" width="28.3828125" style="19" customWidth="1"/>
    <col min="10" max="16384" width="9.23046875" style="19"/>
  </cols>
  <sheetData>
    <row r="1" spans="1:9" ht="20" customHeight="1" x14ac:dyDescent="0.35">
      <c r="A1" s="60" t="s">
        <v>90</v>
      </c>
      <c r="B1" s="61"/>
      <c r="C1" s="61"/>
      <c r="D1" s="61"/>
      <c r="E1" s="61"/>
      <c r="F1" s="61"/>
      <c r="G1" s="61"/>
      <c r="H1" s="61"/>
      <c r="I1" s="61"/>
    </row>
    <row r="2" spans="1:9" ht="20" customHeight="1" x14ac:dyDescent="0.35">
      <c r="A2" s="3" t="s">
        <v>98</v>
      </c>
      <c r="B2" s="61"/>
      <c r="C2" s="61"/>
      <c r="D2" s="61"/>
      <c r="E2" s="61"/>
      <c r="F2" s="61"/>
      <c r="G2" s="61"/>
      <c r="H2" s="61"/>
      <c r="I2" s="61"/>
    </row>
    <row r="3" spans="1:9" ht="20" customHeight="1" x14ac:dyDescent="0.35">
      <c r="A3" s="3" t="s">
        <v>51</v>
      </c>
      <c r="B3" s="61"/>
      <c r="C3" s="61"/>
      <c r="D3" s="61"/>
      <c r="E3" s="61"/>
      <c r="F3" s="61"/>
      <c r="G3" s="61"/>
      <c r="H3" s="61"/>
      <c r="I3" s="61"/>
    </row>
    <row r="4" spans="1:9" ht="20" customHeight="1" x14ac:dyDescent="0.35">
      <c r="A4" s="3" t="s">
        <v>52</v>
      </c>
      <c r="B4" s="61"/>
      <c r="C4" s="61"/>
      <c r="D4" s="61"/>
      <c r="E4" s="61"/>
      <c r="F4" s="61"/>
      <c r="G4" s="61"/>
      <c r="H4" s="61"/>
      <c r="I4" s="61"/>
    </row>
    <row r="5" spans="1:9" ht="15.5" customHeight="1" x14ac:dyDescent="0.35">
      <c r="A5" s="3" t="s">
        <v>14</v>
      </c>
      <c r="B5" s="3" t="str">
        <f>'1. Applicant Information'!B5</f>
        <v>CCSPP Implementation Grant, Cohort 3</v>
      </c>
      <c r="C5" s="4"/>
      <c r="D5" s="4"/>
      <c r="E5" s="4"/>
      <c r="F5" s="5"/>
      <c r="G5" s="5"/>
    </row>
    <row r="6" spans="1:9" ht="15.5" customHeight="1" x14ac:dyDescent="0.35">
      <c r="A6" s="3" t="s">
        <v>30</v>
      </c>
      <c r="B6" s="3" t="str">
        <f>'1. Applicant Information'!B6</f>
        <v>2023-24</v>
      </c>
      <c r="C6" s="4"/>
      <c r="D6" s="4"/>
      <c r="E6" s="4"/>
      <c r="F6" s="5"/>
      <c r="G6" s="5"/>
    </row>
    <row r="7" spans="1:9" ht="15.5" x14ac:dyDescent="0.35">
      <c r="A7" s="47" t="s">
        <v>61</v>
      </c>
      <c r="B7" s="3" t="str">
        <f>'1. Applicant Information'!B7</f>
        <v>[Enter LEA Name Here]</v>
      </c>
      <c r="C7" s="4"/>
      <c r="D7" s="4"/>
      <c r="E7" s="4"/>
      <c r="F7" s="5"/>
      <c r="G7" s="5"/>
    </row>
    <row r="8" spans="1:9" ht="15.5" customHeight="1" x14ac:dyDescent="0.35">
      <c r="A8" s="6" t="s">
        <v>3</v>
      </c>
      <c r="B8" s="3" t="str">
        <f>'1. Applicant Information'!B8</f>
        <v>[Enter LEA CDS Code Here]</v>
      </c>
      <c r="C8" s="4"/>
      <c r="D8" s="4"/>
      <c r="E8" s="4"/>
      <c r="F8" s="5"/>
      <c r="G8" s="5"/>
    </row>
    <row r="9" spans="1:9" ht="15.5" customHeight="1" x14ac:dyDescent="0.35">
      <c r="A9" s="6" t="s">
        <v>32</v>
      </c>
      <c r="B9" s="3" t="str">
        <f>'1. Applicant Information'!B9</f>
        <v>[Enter Total Grant Amount Here]</v>
      </c>
      <c r="C9" s="7"/>
      <c r="D9" s="7"/>
      <c r="E9" s="7"/>
      <c r="F9" s="8"/>
      <c r="G9" s="8"/>
    </row>
    <row r="10" spans="1:9" s="61" customFormat="1" ht="46.5" x14ac:dyDescent="0.35">
      <c r="A10" s="39" t="s">
        <v>4</v>
      </c>
      <c r="B10" s="34" t="s">
        <v>94</v>
      </c>
      <c r="C10" s="34" t="s">
        <v>50</v>
      </c>
      <c r="D10" s="34" t="s">
        <v>47</v>
      </c>
      <c r="E10" s="34" t="s">
        <v>48</v>
      </c>
      <c r="F10" s="35" t="s">
        <v>49</v>
      </c>
      <c r="G10" s="40" t="s">
        <v>19</v>
      </c>
      <c r="H10" s="34" t="s">
        <v>20</v>
      </c>
      <c r="I10" s="35" t="s">
        <v>21</v>
      </c>
    </row>
    <row r="11" spans="1:9" ht="30" customHeight="1" x14ac:dyDescent="0.35">
      <c r="A11" s="31" t="s">
        <v>42</v>
      </c>
      <c r="B11" s="10" t="s">
        <v>43</v>
      </c>
      <c r="C11" s="11" t="s">
        <v>44</v>
      </c>
      <c r="D11" s="11" t="s">
        <v>44</v>
      </c>
      <c r="E11" s="11" t="s">
        <v>44</v>
      </c>
      <c r="F11" s="33">
        <f>SUM(Table143[[#This Row],[Proposed Costs  - 
School SIte]:[Proposed Costs - 
Admin Reserve 
(Direct Services)]])</f>
        <v>0</v>
      </c>
      <c r="G11" s="37" t="s">
        <v>45</v>
      </c>
      <c r="H11" s="11" t="s">
        <v>46</v>
      </c>
      <c r="I11" s="33">
        <f>SUM(Table143[[#This Row],[District Match]:[Community Match]])</f>
        <v>0</v>
      </c>
    </row>
    <row r="12" spans="1:9" ht="30" customHeight="1" x14ac:dyDescent="0.35">
      <c r="A12" s="31" t="s">
        <v>42</v>
      </c>
      <c r="B12" s="10" t="s">
        <v>43</v>
      </c>
      <c r="C12" s="11" t="s">
        <v>44</v>
      </c>
      <c r="D12" s="11" t="s">
        <v>44</v>
      </c>
      <c r="E12" s="11" t="s">
        <v>44</v>
      </c>
      <c r="F12" s="33">
        <f>SUM(Table143[[#This Row],[Proposed Costs  - 
School SIte]:[Proposed Costs - 
Admin Reserve 
(Direct Services)]])</f>
        <v>0</v>
      </c>
      <c r="G12" s="37" t="s">
        <v>45</v>
      </c>
      <c r="H12" s="11" t="s">
        <v>46</v>
      </c>
      <c r="I12" s="33">
        <f>SUM(Table143[[#This Row],[District Match]:[Community Match]])</f>
        <v>0</v>
      </c>
    </row>
    <row r="13" spans="1:9" ht="30" customHeight="1" x14ac:dyDescent="0.35">
      <c r="A13" s="31" t="s">
        <v>42</v>
      </c>
      <c r="B13" s="10" t="s">
        <v>43</v>
      </c>
      <c r="C13" s="11" t="s">
        <v>44</v>
      </c>
      <c r="D13" s="11" t="s">
        <v>44</v>
      </c>
      <c r="E13" s="11" t="s">
        <v>44</v>
      </c>
      <c r="F13" s="33">
        <f>SUM(Table143[[#This Row],[Proposed Costs  - 
School SIte]:[Proposed Costs - 
Admin Reserve 
(Direct Services)]])</f>
        <v>0</v>
      </c>
      <c r="G13" s="37" t="s">
        <v>45</v>
      </c>
      <c r="H13" s="11" t="s">
        <v>46</v>
      </c>
      <c r="I13" s="33">
        <f>SUM(Table143[[#This Row],[District Match]:[Community Match]])</f>
        <v>0</v>
      </c>
    </row>
    <row r="14" spans="1:9" ht="30" customHeight="1" x14ac:dyDescent="0.35">
      <c r="A14" s="31" t="s">
        <v>42</v>
      </c>
      <c r="B14" s="10" t="s">
        <v>43</v>
      </c>
      <c r="C14" s="11" t="s">
        <v>44</v>
      </c>
      <c r="D14" s="11" t="s">
        <v>44</v>
      </c>
      <c r="E14" s="11" t="s">
        <v>44</v>
      </c>
      <c r="F14" s="33">
        <f>SUM(Table143[[#This Row],[Proposed Costs  - 
School SIte]:[Proposed Costs - 
Admin Reserve 
(Direct Services)]])</f>
        <v>0</v>
      </c>
      <c r="G14" s="37" t="s">
        <v>45</v>
      </c>
      <c r="H14" s="11" t="s">
        <v>46</v>
      </c>
      <c r="I14" s="33">
        <f>SUM(Table143[[#This Row],[District Match]:[Community Match]])</f>
        <v>0</v>
      </c>
    </row>
    <row r="15" spans="1:9" ht="30" customHeight="1" x14ac:dyDescent="0.35">
      <c r="A15" s="31" t="s">
        <v>42</v>
      </c>
      <c r="B15" s="10" t="s">
        <v>43</v>
      </c>
      <c r="C15" s="11" t="s">
        <v>44</v>
      </c>
      <c r="D15" s="11" t="s">
        <v>44</v>
      </c>
      <c r="E15" s="11" t="s">
        <v>44</v>
      </c>
      <c r="F15" s="33">
        <f>SUM(Table143[[#This Row],[Proposed Costs  - 
School SIte]:[Proposed Costs - 
Admin Reserve 
(Direct Services)]])</f>
        <v>0</v>
      </c>
      <c r="G15" s="37" t="s">
        <v>45</v>
      </c>
      <c r="H15" s="11" t="s">
        <v>46</v>
      </c>
      <c r="I15" s="33">
        <f>SUM(Table143[[#This Row],[District Match]:[Community Match]])</f>
        <v>0</v>
      </c>
    </row>
    <row r="16" spans="1:9" ht="30" customHeight="1" x14ac:dyDescent="0.35">
      <c r="A16" s="31" t="s">
        <v>42</v>
      </c>
      <c r="B16" s="10" t="s">
        <v>43</v>
      </c>
      <c r="C16" s="11" t="s">
        <v>44</v>
      </c>
      <c r="D16" s="11" t="s">
        <v>44</v>
      </c>
      <c r="E16" s="11" t="s">
        <v>44</v>
      </c>
      <c r="F16" s="33">
        <f>SUM(Table143[[#This Row],[Proposed Costs  - 
School SIte]:[Proposed Costs - 
Admin Reserve 
(Direct Services)]])</f>
        <v>0</v>
      </c>
      <c r="G16" s="37" t="s">
        <v>45</v>
      </c>
      <c r="H16" s="11" t="s">
        <v>46</v>
      </c>
      <c r="I16" s="33">
        <f>SUM(Table143[[#This Row],[District Match]:[Community Match]])</f>
        <v>0</v>
      </c>
    </row>
    <row r="17" spans="1:9" ht="30" customHeight="1" x14ac:dyDescent="0.35">
      <c r="A17" s="32" t="s">
        <v>13</v>
      </c>
      <c r="B17" s="9" t="s">
        <v>12</v>
      </c>
      <c r="C17" s="12">
        <f t="shared" ref="C17:E17" si="0">SUM(C11:C16)</f>
        <v>0</v>
      </c>
      <c r="D17" s="12">
        <f t="shared" si="0"/>
        <v>0</v>
      </c>
      <c r="E17" s="12">
        <f t="shared" si="0"/>
        <v>0</v>
      </c>
      <c r="F17" s="33">
        <f>SUM(F11:F16)</f>
        <v>0</v>
      </c>
      <c r="G17" s="38">
        <f>SUM(G11:G16)</f>
        <v>0</v>
      </c>
      <c r="H17" s="12">
        <f>SUM(H11:H16)</f>
        <v>0</v>
      </c>
      <c r="I17" s="33">
        <f>SUM(Table143[[#This Row],[District Match]:[Community Match]])</f>
        <v>0</v>
      </c>
    </row>
    <row r="18" spans="1:9" ht="30" customHeight="1" x14ac:dyDescent="0.35">
      <c r="A18" s="31">
        <v>7000</v>
      </c>
      <c r="B18" s="10" t="s">
        <v>53</v>
      </c>
      <c r="C18" s="11" t="s">
        <v>44</v>
      </c>
      <c r="D18" s="11" t="s">
        <v>44</v>
      </c>
      <c r="E18" s="11" t="s">
        <v>44</v>
      </c>
      <c r="F18" s="33">
        <f>SUM(Table143[[#This Row],[Proposed Costs  - 
School SIte]:[Proposed Costs - 
Admin Reserve 
(Direct Services)]])</f>
        <v>0</v>
      </c>
      <c r="G18" s="37" t="s">
        <v>45</v>
      </c>
      <c r="H18" s="11" t="s">
        <v>46</v>
      </c>
      <c r="I18" s="33">
        <f>SUM(Table143[[#This Row],[District Match]:[Community Match]])</f>
        <v>0</v>
      </c>
    </row>
    <row r="19" spans="1:9" ht="30" customHeight="1" x14ac:dyDescent="0.35">
      <c r="A19" s="41" t="s">
        <v>13</v>
      </c>
      <c r="B19" s="42" t="s">
        <v>18</v>
      </c>
      <c r="C19" s="36">
        <f t="shared" ref="C19:E19" si="1">SUM(C17:C18)</f>
        <v>0</v>
      </c>
      <c r="D19" s="36">
        <f t="shared" si="1"/>
        <v>0</v>
      </c>
      <c r="E19" s="36">
        <f t="shared" si="1"/>
        <v>0</v>
      </c>
      <c r="F19" s="43">
        <f>SUM(F17:F18)</f>
        <v>0</v>
      </c>
      <c r="G19" s="44">
        <f>SUM(G17:G18)</f>
        <v>0</v>
      </c>
      <c r="H19" s="36">
        <f t="shared" ref="H19" si="2">SUM(H17:H18)</f>
        <v>0</v>
      </c>
      <c r="I19" s="43">
        <f>SUM(Table143[[#This Row],[District Match]:[Community Match]])</f>
        <v>0</v>
      </c>
    </row>
    <row r="20" spans="1:9" ht="30" customHeight="1" x14ac:dyDescent="0.35">
      <c r="A20" s="3"/>
    </row>
    <row r="21" spans="1:9" ht="30" customHeight="1" x14ac:dyDescent="0.35">
      <c r="A21" s="3"/>
    </row>
    <row r="22" spans="1:9" ht="30" customHeight="1" x14ac:dyDescent="0.35">
      <c r="A22" s="3"/>
    </row>
  </sheetData>
  <dataValidations count="1">
    <dataValidation allowBlank="1" showErrorMessage="1" sqref="B5:H9" xr:uid="{933DF977-2F08-4B10-BA95-46C665BBFFEA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DE7E1-9DC1-449B-A4BE-6CFF87F590EA}">
  <dimension ref="A1:I22"/>
  <sheetViews>
    <sheetView zoomScaleNormal="100" workbookViewId="0"/>
  </sheetViews>
  <sheetFormatPr defaultRowHeight="30" customHeight="1" x14ac:dyDescent="0.35"/>
  <cols>
    <col min="1" max="1" width="28.15234375" style="19" customWidth="1"/>
    <col min="2" max="2" width="59.15234375" style="62" customWidth="1"/>
    <col min="3" max="5" width="28.3828125" style="62" customWidth="1"/>
    <col min="6" max="7" width="28.3828125" style="19" customWidth="1"/>
    <col min="8" max="8" width="33" style="19" customWidth="1"/>
    <col min="9" max="9" width="28.3828125" style="19" customWidth="1"/>
    <col min="10" max="16384" width="9.23046875" style="19"/>
  </cols>
  <sheetData>
    <row r="1" spans="1:9" ht="20" customHeight="1" x14ac:dyDescent="0.35">
      <c r="A1" s="60" t="s">
        <v>91</v>
      </c>
      <c r="B1" s="61"/>
      <c r="C1" s="61"/>
      <c r="D1" s="61"/>
      <c r="E1" s="61"/>
      <c r="F1" s="61"/>
      <c r="G1" s="61"/>
      <c r="H1" s="61"/>
      <c r="I1" s="61"/>
    </row>
    <row r="2" spans="1:9" ht="20" customHeight="1" x14ac:dyDescent="0.35">
      <c r="A2" s="3" t="s">
        <v>98</v>
      </c>
      <c r="B2" s="61"/>
      <c r="C2" s="61"/>
      <c r="D2" s="61"/>
      <c r="E2" s="61"/>
      <c r="F2" s="61"/>
      <c r="G2" s="61"/>
      <c r="H2" s="61"/>
      <c r="I2" s="61"/>
    </row>
    <row r="3" spans="1:9" ht="20" customHeight="1" x14ac:dyDescent="0.35">
      <c r="A3" s="3" t="s">
        <v>51</v>
      </c>
      <c r="B3" s="61"/>
      <c r="C3" s="61"/>
      <c r="D3" s="61"/>
      <c r="E3" s="61"/>
      <c r="F3" s="61"/>
      <c r="G3" s="61"/>
      <c r="H3" s="61"/>
      <c r="I3" s="61"/>
    </row>
    <row r="4" spans="1:9" ht="20" customHeight="1" x14ac:dyDescent="0.35">
      <c r="A4" s="3" t="s">
        <v>52</v>
      </c>
      <c r="B4" s="61"/>
      <c r="C4" s="61"/>
      <c r="D4" s="61"/>
      <c r="E4" s="61"/>
      <c r="F4" s="61"/>
      <c r="G4" s="61"/>
      <c r="H4" s="61"/>
      <c r="I4" s="61"/>
    </row>
    <row r="5" spans="1:9" ht="15.5" customHeight="1" x14ac:dyDescent="0.35">
      <c r="A5" s="3" t="s">
        <v>14</v>
      </c>
      <c r="B5" s="3" t="str">
        <f>'1. Applicant Information'!B5</f>
        <v>CCSPP Implementation Grant, Cohort 3</v>
      </c>
      <c r="C5" s="4"/>
      <c r="D5" s="4"/>
      <c r="E5" s="4"/>
      <c r="F5" s="5"/>
      <c r="G5" s="5"/>
    </row>
    <row r="6" spans="1:9" ht="15.5" customHeight="1" x14ac:dyDescent="0.35">
      <c r="A6" s="3" t="s">
        <v>30</v>
      </c>
      <c r="B6" s="3" t="str">
        <f>'1. Applicant Information'!B6</f>
        <v>2023-24</v>
      </c>
      <c r="C6" s="4"/>
      <c r="D6" s="4"/>
      <c r="E6" s="4"/>
      <c r="F6" s="5"/>
      <c r="G6" s="5"/>
    </row>
    <row r="7" spans="1:9" ht="15.5" x14ac:dyDescent="0.35">
      <c r="A7" s="47" t="s">
        <v>61</v>
      </c>
      <c r="B7" s="3" t="str">
        <f>'1. Applicant Information'!B7</f>
        <v>[Enter LEA Name Here]</v>
      </c>
      <c r="C7" s="4"/>
      <c r="D7" s="4"/>
      <c r="E7" s="4"/>
      <c r="F7" s="5"/>
      <c r="G7" s="5"/>
    </row>
    <row r="8" spans="1:9" ht="15.5" customHeight="1" x14ac:dyDescent="0.35">
      <c r="A8" s="6" t="s">
        <v>3</v>
      </c>
      <c r="B8" s="3" t="str">
        <f>'1. Applicant Information'!B8</f>
        <v>[Enter LEA CDS Code Here]</v>
      </c>
      <c r="C8" s="4"/>
      <c r="D8" s="4"/>
      <c r="E8" s="4"/>
      <c r="F8" s="5"/>
      <c r="G8" s="5"/>
    </row>
    <row r="9" spans="1:9" ht="15.5" customHeight="1" x14ac:dyDescent="0.35">
      <c r="A9" s="6" t="s">
        <v>32</v>
      </c>
      <c r="B9" s="3" t="str">
        <f>'1. Applicant Information'!B9</f>
        <v>[Enter Total Grant Amount Here]</v>
      </c>
      <c r="C9" s="7"/>
      <c r="D9" s="7"/>
      <c r="E9" s="7"/>
      <c r="F9" s="8"/>
      <c r="G9" s="8"/>
    </row>
    <row r="10" spans="1:9" s="61" customFormat="1" ht="46.5" x14ac:dyDescent="0.35">
      <c r="A10" s="39" t="s">
        <v>4</v>
      </c>
      <c r="B10" s="34" t="s">
        <v>94</v>
      </c>
      <c r="C10" s="34" t="s">
        <v>50</v>
      </c>
      <c r="D10" s="34" t="s">
        <v>47</v>
      </c>
      <c r="E10" s="34" t="s">
        <v>48</v>
      </c>
      <c r="F10" s="35" t="s">
        <v>49</v>
      </c>
      <c r="G10" s="40" t="s">
        <v>19</v>
      </c>
      <c r="H10" s="34" t="s">
        <v>20</v>
      </c>
      <c r="I10" s="35" t="s">
        <v>21</v>
      </c>
    </row>
    <row r="11" spans="1:9" ht="30" customHeight="1" x14ac:dyDescent="0.35">
      <c r="A11" s="31" t="s">
        <v>42</v>
      </c>
      <c r="B11" s="10" t="s">
        <v>43</v>
      </c>
      <c r="C11" s="11" t="s">
        <v>44</v>
      </c>
      <c r="D11" s="11" t="s">
        <v>44</v>
      </c>
      <c r="E11" s="11" t="s">
        <v>44</v>
      </c>
      <c r="F11" s="33">
        <f>SUM(Table1435[[#This Row],[Proposed Costs  - 
School SIte]:[Proposed Costs - 
Admin Reserve 
(Direct Services)]])</f>
        <v>0</v>
      </c>
      <c r="G11" s="37" t="s">
        <v>45</v>
      </c>
      <c r="H11" s="11" t="s">
        <v>46</v>
      </c>
      <c r="I11" s="33">
        <f>SUM(Table1435[[#This Row],[District Match]:[Community Match]])</f>
        <v>0</v>
      </c>
    </row>
    <row r="12" spans="1:9" ht="30" customHeight="1" x14ac:dyDescent="0.35">
      <c r="A12" s="31" t="s">
        <v>42</v>
      </c>
      <c r="B12" s="10" t="s">
        <v>43</v>
      </c>
      <c r="C12" s="11" t="s">
        <v>44</v>
      </c>
      <c r="D12" s="11" t="s">
        <v>44</v>
      </c>
      <c r="E12" s="11" t="s">
        <v>44</v>
      </c>
      <c r="F12" s="33">
        <f>SUM(Table1435[[#This Row],[Proposed Costs  - 
School SIte]:[Proposed Costs - 
Admin Reserve 
(Direct Services)]])</f>
        <v>0</v>
      </c>
      <c r="G12" s="37" t="s">
        <v>45</v>
      </c>
      <c r="H12" s="11" t="s">
        <v>46</v>
      </c>
      <c r="I12" s="33">
        <f>SUM(Table1435[[#This Row],[District Match]:[Community Match]])</f>
        <v>0</v>
      </c>
    </row>
    <row r="13" spans="1:9" ht="30" customHeight="1" x14ac:dyDescent="0.35">
      <c r="A13" s="31" t="s">
        <v>42</v>
      </c>
      <c r="B13" s="10" t="s">
        <v>43</v>
      </c>
      <c r="C13" s="11" t="s">
        <v>44</v>
      </c>
      <c r="D13" s="11" t="s">
        <v>44</v>
      </c>
      <c r="E13" s="11" t="s">
        <v>44</v>
      </c>
      <c r="F13" s="33">
        <f>SUM(Table1435[[#This Row],[Proposed Costs  - 
School SIte]:[Proposed Costs - 
Admin Reserve 
(Direct Services)]])</f>
        <v>0</v>
      </c>
      <c r="G13" s="37" t="s">
        <v>45</v>
      </c>
      <c r="H13" s="11" t="s">
        <v>46</v>
      </c>
      <c r="I13" s="33">
        <f>SUM(Table1435[[#This Row],[District Match]:[Community Match]])</f>
        <v>0</v>
      </c>
    </row>
    <row r="14" spans="1:9" ht="30" customHeight="1" x14ac:dyDescent="0.35">
      <c r="A14" s="31" t="s">
        <v>42</v>
      </c>
      <c r="B14" s="10" t="s">
        <v>43</v>
      </c>
      <c r="C14" s="11" t="s">
        <v>44</v>
      </c>
      <c r="D14" s="11" t="s">
        <v>44</v>
      </c>
      <c r="E14" s="11" t="s">
        <v>44</v>
      </c>
      <c r="F14" s="33">
        <f>SUM(Table1435[[#This Row],[Proposed Costs  - 
School SIte]:[Proposed Costs - 
Admin Reserve 
(Direct Services)]])</f>
        <v>0</v>
      </c>
      <c r="G14" s="37" t="s">
        <v>45</v>
      </c>
      <c r="H14" s="11" t="s">
        <v>46</v>
      </c>
      <c r="I14" s="33">
        <f>SUM(Table1435[[#This Row],[District Match]:[Community Match]])</f>
        <v>0</v>
      </c>
    </row>
    <row r="15" spans="1:9" ht="30" customHeight="1" x14ac:dyDescent="0.35">
      <c r="A15" s="31" t="s">
        <v>42</v>
      </c>
      <c r="B15" s="10" t="s">
        <v>43</v>
      </c>
      <c r="C15" s="11" t="s">
        <v>44</v>
      </c>
      <c r="D15" s="11" t="s">
        <v>44</v>
      </c>
      <c r="E15" s="11" t="s">
        <v>44</v>
      </c>
      <c r="F15" s="33">
        <f>SUM(Table1435[[#This Row],[Proposed Costs  - 
School SIte]:[Proposed Costs - 
Admin Reserve 
(Direct Services)]])</f>
        <v>0</v>
      </c>
      <c r="G15" s="37" t="s">
        <v>45</v>
      </c>
      <c r="H15" s="11" t="s">
        <v>46</v>
      </c>
      <c r="I15" s="33">
        <f>SUM(Table1435[[#This Row],[District Match]:[Community Match]])</f>
        <v>0</v>
      </c>
    </row>
    <row r="16" spans="1:9" ht="30" customHeight="1" x14ac:dyDescent="0.35">
      <c r="A16" s="31" t="s">
        <v>42</v>
      </c>
      <c r="B16" s="10" t="s">
        <v>43</v>
      </c>
      <c r="C16" s="11" t="s">
        <v>44</v>
      </c>
      <c r="D16" s="11" t="s">
        <v>44</v>
      </c>
      <c r="E16" s="11" t="s">
        <v>44</v>
      </c>
      <c r="F16" s="33">
        <f>SUM(Table1435[[#This Row],[Proposed Costs  - 
School SIte]:[Proposed Costs - 
Admin Reserve 
(Direct Services)]])</f>
        <v>0</v>
      </c>
      <c r="G16" s="37" t="s">
        <v>45</v>
      </c>
      <c r="H16" s="11" t="s">
        <v>46</v>
      </c>
      <c r="I16" s="33">
        <f>SUM(Table1435[[#This Row],[District Match]:[Community Match]])</f>
        <v>0</v>
      </c>
    </row>
    <row r="17" spans="1:9" ht="30" customHeight="1" x14ac:dyDescent="0.35">
      <c r="A17" s="32" t="s">
        <v>13</v>
      </c>
      <c r="B17" s="9" t="s">
        <v>12</v>
      </c>
      <c r="C17" s="12">
        <f t="shared" ref="C17:E17" si="0">SUM(C11:C16)</f>
        <v>0</v>
      </c>
      <c r="D17" s="12">
        <f t="shared" si="0"/>
        <v>0</v>
      </c>
      <c r="E17" s="12">
        <f t="shared" si="0"/>
        <v>0</v>
      </c>
      <c r="F17" s="33">
        <f>SUM(F11:F16)</f>
        <v>0</v>
      </c>
      <c r="G17" s="38">
        <f>SUM(G11:G16)</f>
        <v>0</v>
      </c>
      <c r="H17" s="12">
        <f>SUM(H11:H16)</f>
        <v>0</v>
      </c>
      <c r="I17" s="33">
        <f>SUM(Table1435[[#This Row],[District Match]:[Community Match]])</f>
        <v>0</v>
      </c>
    </row>
    <row r="18" spans="1:9" ht="30" customHeight="1" x14ac:dyDescent="0.35">
      <c r="A18" s="31">
        <v>7000</v>
      </c>
      <c r="B18" s="10" t="s">
        <v>53</v>
      </c>
      <c r="C18" s="11" t="s">
        <v>44</v>
      </c>
      <c r="D18" s="11" t="s">
        <v>44</v>
      </c>
      <c r="E18" s="11" t="s">
        <v>44</v>
      </c>
      <c r="F18" s="33">
        <f>SUM(Table1435[[#This Row],[Proposed Costs  - 
School SIte]:[Proposed Costs - 
Admin Reserve 
(Direct Services)]])</f>
        <v>0</v>
      </c>
      <c r="G18" s="37" t="s">
        <v>45</v>
      </c>
      <c r="H18" s="11" t="s">
        <v>46</v>
      </c>
      <c r="I18" s="33">
        <f>SUM(Table1435[[#This Row],[District Match]:[Community Match]])</f>
        <v>0</v>
      </c>
    </row>
    <row r="19" spans="1:9" ht="30" customHeight="1" x14ac:dyDescent="0.35">
      <c r="A19" s="41" t="s">
        <v>13</v>
      </c>
      <c r="B19" s="42" t="s">
        <v>18</v>
      </c>
      <c r="C19" s="36">
        <f t="shared" ref="C19:E19" si="1">SUM(C17:C18)</f>
        <v>0</v>
      </c>
      <c r="D19" s="36">
        <f t="shared" si="1"/>
        <v>0</v>
      </c>
      <c r="E19" s="36">
        <f t="shared" si="1"/>
        <v>0</v>
      </c>
      <c r="F19" s="43">
        <f>SUM(F17:F18)</f>
        <v>0</v>
      </c>
      <c r="G19" s="44">
        <f>SUM(G17:G18)</f>
        <v>0</v>
      </c>
      <c r="H19" s="36">
        <f t="shared" ref="H19" si="2">SUM(H17:H18)</f>
        <v>0</v>
      </c>
      <c r="I19" s="43">
        <f>SUM(Table1435[[#This Row],[District Match]:[Community Match]])</f>
        <v>0</v>
      </c>
    </row>
    <row r="20" spans="1:9" ht="30" customHeight="1" x14ac:dyDescent="0.35">
      <c r="A20" s="3"/>
    </row>
    <row r="21" spans="1:9" ht="30" customHeight="1" x14ac:dyDescent="0.35">
      <c r="A21" s="3"/>
    </row>
    <row r="22" spans="1:9" ht="30" customHeight="1" x14ac:dyDescent="0.35">
      <c r="A22" s="3"/>
    </row>
  </sheetData>
  <dataValidations count="1">
    <dataValidation allowBlank="1" showErrorMessage="1" sqref="B5:H9" xr:uid="{8F522E92-5B58-415A-B736-D26554B121F0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3486-BCD1-49B5-878A-4FBB71D75268}">
  <dimension ref="A1:I22"/>
  <sheetViews>
    <sheetView zoomScaleNormal="100" workbookViewId="0"/>
  </sheetViews>
  <sheetFormatPr defaultRowHeight="30" customHeight="1" x14ac:dyDescent="0.35"/>
  <cols>
    <col min="1" max="1" width="28.15234375" style="19" customWidth="1"/>
    <col min="2" max="2" width="59.15234375" style="62" customWidth="1"/>
    <col min="3" max="5" width="28.3828125" style="62" customWidth="1"/>
    <col min="6" max="7" width="28.3828125" style="19" customWidth="1"/>
    <col min="8" max="8" width="33.53515625" style="19" customWidth="1"/>
    <col min="9" max="9" width="28.3828125" style="19" customWidth="1"/>
    <col min="10" max="16384" width="9.23046875" style="19"/>
  </cols>
  <sheetData>
    <row r="1" spans="1:9" ht="20" customHeight="1" x14ac:dyDescent="0.35">
      <c r="A1" s="60" t="s">
        <v>92</v>
      </c>
      <c r="B1" s="61"/>
      <c r="C1" s="61"/>
      <c r="D1" s="61"/>
      <c r="E1" s="61"/>
      <c r="F1" s="61"/>
      <c r="G1" s="61"/>
      <c r="H1" s="61"/>
      <c r="I1" s="61"/>
    </row>
    <row r="2" spans="1:9" ht="20" customHeight="1" x14ac:dyDescent="0.35">
      <c r="A2" s="3" t="s">
        <v>98</v>
      </c>
      <c r="B2" s="61"/>
      <c r="C2" s="61"/>
      <c r="D2" s="61"/>
      <c r="E2" s="61"/>
      <c r="F2" s="61"/>
      <c r="G2" s="61"/>
      <c r="H2" s="61"/>
      <c r="I2" s="61"/>
    </row>
    <row r="3" spans="1:9" ht="20" customHeight="1" x14ac:dyDescent="0.35">
      <c r="A3" s="3" t="s">
        <v>51</v>
      </c>
      <c r="B3" s="61"/>
      <c r="C3" s="61"/>
      <c r="D3" s="61"/>
      <c r="E3" s="61"/>
      <c r="F3" s="61"/>
      <c r="G3" s="61"/>
      <c r="H3" s="61"/>
      <c r="I3" s="61"/>
    </row>
    <row r="4" spans="1:9" ht="20" customHeight="1" x14ac:dyDescent="0.35">
      <c r="A4" s="3" t="s">
        <v>52</v>
      </c>
      <c r="B4" s="61"/>
      <c r="C4" s="61"/>
      <c r="D4" s="61"/>
      <c r="E4" s="61"/>
      <c r="F4" s="61"/>
      <c r="G4" s="61"/>
      <c r="H4" s="61"/>
      <c r="I4" s="61"/>
    </row>
    <row r="5" spans="1:9" ht="15.5" customHeight="1" x14ac:dyDescent="0.35">
      <c r="A5" s="3" t="s">
        <v>14</v>
      </c>
      <c r="B5" s="3" t="str">
        <f>'1. Applicant Information'!B5</f>
        <v>CCSPP Implementation Grant, Cohort 3</v>
      </c>
      <c r="C5" s="4"/>
      <c r="D5" s="4"/>
      <c r="E5" s="4"/>
      <c r="F5" s="5"/>
      <c r="G5" s="5"/>
    </row>
    <row r="6" spans="1:9" ht="15.5" customHeight="1" x14ac:dyDescent="0.35">
      <c r="A6" s="3" t="s">
        <v>30</v>
      </c>
      <c r="B6" s="3" t="str">
        <f>'1. Applicant Information'!B6</f>
        <v>2023-24</v>
      </c>
      <c r="C6" s="4"/>
      <c r="D6" s="4"/>
      <c r="E6" s="4"/>
      <c r="F6" s="5"/>
      <c r="G6" s="5"/>
    </row>
    <row r="7" spans="1:9" ht="15.5" x14ac:dyDescent="0.35">
      <c r="A7" s="47" t="s">
        <v>61</v>
      </c>
      <c r="B7" s="3" t="str">
        <f>'1. Applicant Information'!B7</f>
        <v>[Enter LEA Name Here]</v>
      </c>
      <c r="C7" s="4"/>
      <c r="D7" s="4"/>
      <c r="E7" s="4"/>
      <c r="F7" s="5"/>
      <c r="G7" s="5"/>
    </row>
    <row r="8" spans="1:9" ht="15.5" customHeight="1" x14ac:dyDescent="0.35">
      <c r="A8" s="6" t="s">
        <v>3</v>
      </c>
      <c r="B8" s="3" t="str">
        <f>'1. Applicant Information'!B8</f>
        <v>[Enter LEA CDS Code Here]</v>
      </c>
      <c r="C8" s="4"/>
      <c r="D8" s="4"/>
      <c r="E8" s="4"/>
      <c r="F8" s="5"/>
      <c r="G8" s="5"/>
    </row>
    <row r="9" spans="1:9" ht="15.5" customHeight="1" x14ac:dyDescent="0.35">
      <c r="A9" s="6" t="s">
        <v>32</v>
      </c>
      <c r="B9" s="3" t="str">
        <f>'1. Applicant Information'!B9</f>
        <v>[Enter Total Grant Amount Here]</v>
      </c>
      <c r="C9" s="7"/>
      <c r="D9" s="7"/>
      <c r="E9" s="7"/>
      <c r="F9" s="8"/>
      <c r="G9" s="8"/>
    </row>
    <row r="10" spans="1:9" s="61" customFormat="1" ht="46.5" x14ac:dyDescent="0.35">
      <c r="A10" s="39" t="s">
        <v>4</v>
      </c>
      <c r="B10" s="34" t="s">
        <v>94</v>
      </c>
      <c r="C10" s="34" t="s">
        <v>50</v>
      </c>
      <c r="D10" s="34" t="s">
        <v>47</v>
      </c>
      <c r="E10" s="34" t="s">
        <v>48</v>
      </c>
      <c r="F10" s="35" t="s">
        <v>49</v>
      </c>
      <c r="G10" s="40" t="s">
        <v>19</v>
      </c>
      <c r="H10" s="34" t="s">
        <v>20</v>
      </c>
      <c r="I10" s="35" t="s">
        <v>21</v>
      </c>
    </row>
    <row r="11" spans="1:9" ht="30" customHeight="1" x14ac:dyDescent="0.35">
      <c r="A11" s="31" t="s">
        <v>42</v>
      </c>
      <c r="B11" s="10" t="s">
        <v>43</v>
      </c>
      <c r="C11" s="11" t="s">
        <v>44</v>
      </c>
      <c r="D11" s="11" t="s">
        <v>44</v>
      </c>
      <c r="E11" s="11" t="s">
        <v>44</v>
      </c>
      <c r="F11" s="33">
        <f>SUM(Table14356[[#This Row],[Proposed Costs  - 
School SIte]:[Proposed Costs - 
Admin Reserve 
(Direct Services)]])</f>
        <v>0</v>
      </c>
      <c r="G11" s="37" t="s">
        <v>45</v>
      </c>
      <c r="H11" s="11" t="s">
        <v>46</v>
      </c>
      <c r="I11" s="33">
        <f>SUM(Table14356[[#This Row],[District Match]:[Community Match]])</f>
        <v>0</v>
      </c>
    </row>
    <row r="12" spans="1:9" ht="30" customHeight="1" x14ac:dyDescent="0.35">
      <c r="A12" s="31" t="s">
        <v>42</v>
      </c>
      <c r="B12" s="10" t="s">
        <v>43</v>
      </c>
      <c r="C12" s="11" t="s">
        <v>44</v>
      </c>
      <c r="D12" s="11" t="s">
        <v>44</v>
      </c>
      <c r="E12" s="11" t="s">
        <v>44</v>
      </c>
      <c r="F12" s="33">
        <f>SUM(Table14356[[#This Row],[Proposed Costs  - 
School SIte]:[Proposed Costs - 
Admin Reserve 
(Direct Services)]])</f>
        <v>0</v>
      </c>
      <c r="G12" s="37" t="s">
        <v>45</v>
      </c>
      <c r="H12" s="11" t="s">
        <v>46</v>
      </c>
      <c r="I12" s="33">
        <f>SUM(Table14356[[#This Row],[District Match]:[Community Match]])</f>
        <v>0</v>
      </c>
    </row>
    <row r="13" spans="1:9" ht="30" customHeight="1" x14ac:dyDescent="0.35">
      <c r="A13" s="31" t="s">
        <v>42</v>
      </c>
      <c r="B13" s="10" t="s">
        <v>43</v>
      </c>
      <c r="C13" s="11" t="s">
        <v>44</v>
      </c>
      <c r="D13" s="11" t="s">
        <v>44</v>
      </c>
      <c r="E13" s="11" t="s">
        <v>44</v>
      </c>
      <c r="F13" s="33">
        <f>SUM(Table14356[[#This Row],[Proposed Costs  - 
School SIte]:[Proposed Costs - 
Admin Reserve 
(Direct Services)]])</f>
        <v>0</v>
      </c>
      <c r="G13" s="37" t="s">
        <v>45</v>
      </c>
      <c r="H13" s="11" t="s">
        <v>46</v>
      </c>
      <c r="I13" s="33">
        <f>SUM(Table14356[[#This Row],[District Match]:[Community Match]])</f>
        <v>0</v>
      </c>
    </row>
    <row r="14" spans="1:9" ht="30" customHeight="1" x14ac:dyDescent="0.35">
      <c r="A14" s="31" t="s">
        <v>42</v>
      </c>
      <c r="B14" s="10" t="s">
        <v>43</v>
      </c>
      <c r="C14" s="11" t="s">
        <v>44</v>
      </c>
      <c r="D14" s="11" t="s">
        <v>44</v>
      </c>
      <c r="E14" s="11" t="s">
        <v>44</v>
      </c>
      <c r="F14" s="33">
        <f>SUM(Table14356[[#This Row],[Proposed Costs  - 
School SIte]:[Proposed Costs - 
Admin Reserve 
(Direct Services)]])</f>
        <v>0</v>
      </c>
      <c r="G14" s="37" t="s">
        <v>45</v>
      </c>
      <c r="H14" s="11" t="s">
        <v>46</v>
      </c>
      <c r="I14" s="33">
        <f>SUM(Table14356[[#This Row],[District Match]:[Community Match]])</f>
        <v>0</v>
      </c>
    </row>
    <row r="15" spans="1:9" ht="30" customHeight="1" x14ac:dyDescent="0.35">
      <c r="A15" s="31" t="s">
        <v>42</v>
      </c>
      <c r="B15" s="10" t="s">
        <v>43</v>
      </c>
      <c r="C15" s="11" t="s">
        <v>44</v>
      </c>
      <c r="D15" s="11" t="s">
        <v>44</v>
      </c>
      <c r="E15" s="11" t="s">
        <v>44</v>
      </c>
      <c r="F15" s="33">
        <f>SUM(Table14356[[#This Row],[Proposed Costs  - 
School SIte]:[Proposed Costs - 
Admin Reserve 
(Direct Services)]])</f>
        <v>0</v>
      </c>
      <c r="G15" s="37" t="s">
        <v>45</v>
      </c>
      <c r="H15" s="11" t="s">
        <v>46</v>
      </c>
      <c r="I15" s="33">
        <f>SUM(Table14356[[#This Row],[District Match]:[Community Match]])</f>
        <v>0</v>
      </c>
    </row>
    <row r="16" spans="1:9" ht="30" customHeight="1" x14ac:dyDescent="0.35">
      <c r="A16" s="31" t="s">
        <v>42</v>
      </c>
      <c r="B16" s="10" t="s">
        <v>43</v>
      </c>
      <c r="C16" s="11" t="s">
        <v>44</v>
      </c>
      <c r="D16" s="11" t="s">
        <v>44</v>
      </c>
      <c r="E16" s="11" t="s">
        <v>44</v>
      </c>
      <c r="F16" s="33">
        <f>SUM(Table14356[[#This Row],[Proposed Costs  - 
School SIte]:[Proposed Costs - 
Admin Reserve 
(Direct Services)]])</f>
        <v>0</v>
      </c>
      <c r="G16" s="37" t="s">
        <v>45</v>
      </c>
      <c r="H16" s="11" t="s">
        <v>46</v>
      </c>
      <c r="I16" s="33">
        <f>SUM(Table14356[[#This Row],[District Match]:[Community Match]])</f>
        <v>0</v>
      </c>
    </row>
    <row r="17" spans="1:9" ht="30" customHeight="1" x14ac:dyDescent="0.35">
      <c r="A17" s="32" t="s">
        <v>13</v>
      </c>
      <c r="B17" s="9" t="s">
        <v>12</v>
      </c>
      <c r="C17" s="12">
        <f t="shared" ref="C17:E17" si="0">SUM(C11:C16)</f>
        <v>0</v>
      </c>
      <c r="D17" s="12">
        <f t="shared" si="0"/>
        <v>0</v>
      </c>
      <c r="E17" s="12">
        <f t="shared" si="0"/>
        <v>0</v>
      </c>
      <c r="F17" s="33">
        <f>SUM(F11:F16)</f>
        <v>0</v>
      </c>
      <c r="G17" s="38">
        <f>SUM(G11:G16)</f>
        <v>0</v>
      </c>
      <c r="H17" s="12">
        <f>SUM(H11:H16)</f>
        <v>0</v>
      </c>
      <c r="I17" s="33">
        <f>SUM(Table14356[[#This Row],[District Match]:[Community Match]])</f>
        <v>0</v>
      </c>
    </row>
    <row r="18" spans="1:9" ht="30" customHeight="1" x14ac:dyDescent="0.35">
      <c r="A18" s="31">
        <v>7000</v>
      </c>
      <c r="B18" s="10" t="s">
        <v>53</v>
      </c>
      <c r="C18" s="11" t="s">
        <v>44</v>
      </c>
      <c r="D18" s="11" t="s">
        <v>44</v>
      </c>
      <c r="E18" s="11" t="s">
        <v>44</v>
      </c>
      <c r="F18" s="33">
        <f>SUM(Table14356[[#This Row],[Proposed Costs  - 
School SIte]:[Proposed Costs - 
Admin Reserve 
(Direct Services)]])</f>
        <v>0</v>
      </c>
      <c r="G18" s="37" t="s">
        <v>45</v>
      </c>
      <c r="H18" s="11" t="s">
        <v>46</v>
      </c>
      <c r="I18" s="33">
        <f>SUM(Table14356[[#This Row],[District Match]:[Community Match]])</f>
        <v>0</v>
      </c>
    </row>
    <row r="19" spans="1:9" ht="30" customHeight="1" x14ac:dyDescent="0.35">
      <c r="A19" s="41" t="s">
        <v>13</v>
      </c>
      <c r="B19" s="42" t="s">
        <v>18</v>
      </c>
      <c r="C19" s="36">
        <f t="shared" ref="C19:E19" si="1">SUM(C17:C18)</f>
        <v>0</v>
      </c>
      <c r="D19" s="36">
        <f t="shared" si="1"/>
        <v>0</v>
      </c>
      <c r="E19" s="36">
        <f t="shared" si="1"/>
        <v>0</v>
      </c>
      <c r="F19" s="43">
        <f>SUM(F17:F18)</f>
        <v>0</v>
      </c>
      <c r="G19" s="44">
        <f>SUM(G17:G18)</f>
        <v>0</v>
      </c>
      <c r="H19" s="36">
        <f t="shared" ref="H19" si="2">SUM(H17:H18)</f>
        <v>0</v>
      </c>
      <c r="I19" s="43">
        <f>SUM(Table14356[[#This Row],[District Match]:[Community Match]])</f>
        <v>0</v>
      </c>
    </row>
    <row r="20" spans="1:9" ht="30" customHeight="1" x14ac:dyDescent="0.35">
      <c r="A20" s="3"/>
    </row>
    <row r="21" spans="1:9" ht="30" customHeight="1" x14ac:dyDescent="0.35">
      <c r="A21" s="3"/>
    </row>
    <row r="22" spans="1:9" ht="30" customHeight="1" x14ac:dyDescent="0.35">
      <c r="A22" s="3"/>
    </row>
  </sheetData>
  <dataValidations count="1">
    <dataValidation allowBlank="1" showErrorMessage="1" sqref="B5:H9" xr:uid="{3CC66AF0-D267-4E54-A763-588AAB784BF2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D6AF6-2747-4BD1-99F3-6EDE3C676AA7}">
  <dimension ref="A1:I22"/>
  <sheetViews>
    <sheetView zoomScaleNormal="100" workbookViewId="0"/>
  </sheetViews>
  <sheetFormatPr defaultRowHeight="30" customHeight="1" x14ac:dyDescent="0.35"/>
  <cols>
    <col min="1" max="1" width="28.15234375" style="19" customWidth="1"/>
    <col min="2" max="2" width="59.15234375" style="62" customWidth="1"/>
    <col min="3" max="5" width="28.3828125" style="62" customWidth="1"/>
    <col min="6" max="7" width="28.3828125" style="19" customWidth="1"/>
    <col min="8" max="8" width="33.3046875" style="19" customWidth="1"/>
    <col min="9" max="9" width="28.3828125" style="19" customWidth="1"/>
    <col min="10" max="16384" width="9.23046875" style="19"/>
  </cols>
  <sheetData>
    <row r="1" spans="1:9" ht="20" customHeight="1" x14ac:dyDescent="0.35">
      <c r="A1" s="60" t="s">
        <v>93</v>
      </c>
      <c r="B1" s="61"/>
      <c r="C1" s="61"/>
      <c r="D1" s="61"/>
      <c r="E1" s="61"/>
      <c r="F1" s="61"/>
      <c r="G1" s="61"/>
      <c r="H1" s="61"/>
      <c r="I1" s="61"/>
    </row>
    <row r="2" spans="1:9" ht="20" customHeight="1" x14ac:dyDescent="0.35">
      <c r="A2" s="3" t="s">
        <v>98</v>
      </c>
      <c r="B2" s="61"/>
      <c r="C2" s="61"/>
      <c r="D2" s="61"/>
      <c r="E2" s="61"/>
      <c r="F2" s="61"/>
      <c r="G2" s="61"/>
      <c r="H2" s="61"/>
      <c r="I2" s="61"/>
    </row>
    <row r="3" spans="1:9" ht="20" customHeight="1" x14ac:dyDescent="0.35">
      <c r="A3" s="3" t="s">
        <v>51</v>
      </c>
      <c r="B3" s="61"/>
      <c r="C3" s="61"/>
      <c r="D3" s="61"/>
      <c r="E3" s="61"/>
      <c r="F3" s="61"/>
      <c r="G3" s="61"/>
      <c r="H3" s="61"/>
      <c r="I3" s="61"/>
    </row>
    <row r="4" spans="1:9" ht="20" customHeight="1" x14ac:dyDescent="0.35">
      <c r="A4" s="3" t="s">
        <v>52</v>
      </c>
      <c r="B4" s="61"/>
      <c r="C4" s="61"/>
      <c r="D4" s="61"/>
      <c r="E4" s="61"/>
      <c r="F4" s="61"/>
      <c r="G4" s="61"/>
      <c r="H4" s="61"/>
      <c r="I4" s="61"/>
    </row>
    <row r="5" spans="1:9" ht="15.5" customHeight="1" x14ac:dyDescent="0.35">
      <c r="A5" s="3" t="s">
        <v>14</v>
      </c>
      <c r="B5" s="3" t="str">
        <f>'1. Applicant Information'!B5</f>
        <v>CCSPP Implementation Grant, Cohort 3</v>
      </c>
      <c r="C5" s="4"/>
      <c r="D5" s="4"/>
      <c r="E5" s="4"/>
      <c r="F5" s="5"/>
      <c r="G5" s="5"/>
    </row>
    <row r="6" spans="1:9" ht="15.5" customHeight="1" x14ac:dyDescent="0.35">
      <c r="A6" s="3" t="s">
        <v>30</v>
      </c>
      <c r="B6" s="3" t="str">
        <f>'1. Applicant Information'!B6</f>
        <v>2023-24</v>
      </c>
      <c r="C6" s="4"/>
      <c r="D6" s="4"/>
      <c r="E6" s="4"/>
      <c r="F6" s="5"/>
      <c r="G6" s="5"/>
    </row>
    <row r="7" spans="1:9" ht="15.5" x14ac:dyDescent="0.35">
      <c r="A7" s="47" t="s">
        <v>61</v>
      </c>
      <c r="B7" s="3" t="str">
        <f>'1. Applicant Information'!B7</f>
        <v>[Enter LEA Name Here]</v>
      </c>
      <c r="C7" s="4"/>
      <c r="D7" s="4"/>
      <c r="E7" s="4"/>
      <c r="F7" s="5"/>
      <c r="G7" s="5"/>
    </row>
    <row r="8" spans="1:9" ht="15.5" customHeight="1" x14ac:dyDescent="0.35">
      <c r="A8" s="6" t="s">
        <v>3</v>
      </c>
      <c r="B8" s="3" t="str">
        <f>'1. Applicant Information'!B8</f>
        <v>[Enter LEA CDS Code Here]</v>
      </c>
      <c r="C8" s="4"/>
      <c r="D8" s="4"/>
      <c r="E8" s="4"/>
      <c r="F8" s="5"/>
      <c r="G8" s="5"/>
    </row>
    <row r="9" spans="1:9" ht="15.5" customHeight="1" x14ac:dyDescent="0.35">
      <c r="A9" s="6" t="s">
        <v>32</v>
      </c>
      <c r="B9" s="3" t="str">
        <f>'1. Applicant Information'!B9</f>
        <v>[Enter Total Grant Amount Here]</v>
      </c>
      <c r="C9" s="7"/>
      <c r="D9" s="7"/>
      <c r="E9" s="7"/>
      <c r="F9" s="8"/>
      <c r="G9" s="8"/>
    </row>
    <row r="10" spans="1:9" s="61" customFormat="1" ht="46.5" x14ac:dyDescent="0.35">
      <c r="A10" s="39" t="s">
        <v>4</v>
      </c>
      <c r="B10" s="34" t="s">
        <v>94</v>
      </c>
      <c r="C10" s="34" t="s">
        <v>50</v>
      </c>
      <c r="D10" s="34" t="s">
        <v>47</v>
      </c>
      <c r="E10" s="34" t="s">
        <v>48</v>
      </c>
      <c r="F10" s="35" t="s">
        <v>49</v>
      </c>
      <c r="G10" s="40" t="s">
        <v>19</v>
      </c>
      <c r="H10" s="34" t="s">
        <v>20</v>
      </c>
      <c r="I10" s="35" t="s">
        <v>21</v>
      </c>
    </row>
    <row r="11" spans="1:9" ht="30" customHeight="1" x14ac:dyDescent="0.35">
      <c r="A11" s="31" t="s">
        <v>42</v>
      </c>
      <c r="B11" s="10" t="s">
        <v>43</v>
      </c>
      <c r="C11" s="11" t="s">
        <v>44</v>
      </c>
      <c r="D11" s="11" t="s">
        <v>44</v>
      </c>
      <c r="E11" s="11" t="s">
        <v>44</v>
      </c>
      <c r="F11" s="33">
        <f>SUM(Table143567[[#This Row],[Proposed Costs  - 
School SIte]:[Proposed Costs - 
Admin Reserve 
(Direct Services)]])</f>
        <v>0</v>
      </c>
      <c r="G11" s="37" t="s">
        <v>45</v>
      </c>
      <c r="H11" s="11" t="s">
        <v>46</v>
      </c>
      <c r="I11" s="33">
        <f>SUM(Table143567[[#This Row],[District Match]:[Community Match]])</f>
        <v>0</v>
      </c>
    </row>
    <row r="12" spans="1:9" ht="30" customHeight="1" x14ac:dyDescent="0.35">
      <c r="A12" s="31" t="s">
        <v>42</v>
      </c>
      <c r="B12" s="10" t="s">
        <v>43</v>
      </c>
      <c r="C12" s="11" t="s">
        <v>44</v>
      </c>
      <c r="D12" s="11" t="s">
        <v>44</v>
      </c>
      <c r="E12" s="11" t="s">
        <v>44</v>
      </c>
      <c r="F12" s="33">
        <f>SUM(Table143567[[#This Row],[Proposed Costs  - 
School SIte]:[Proposed Costs - 
Admin Reserve 
(Direct Services)]])</f>
        <v>0</v>
      </c>
      <c r="G12" s="37" t="s">
        <v>45</v>
      </c>
      <c r="H12" s="11" t="s">
        <v>46</v>
      </c>
      <c r="I12" s="33">
        <f>SUM(Table143567[[#This Row],[District Match]:[Community Match]])</f>
        <v>0</v>
      </c>
    </row>
    <row r="13" spans="1:9" ht="30" customHeight="1" x14ac:dyDescent="0.35">
      <c r="A13" s="31" t="s">
        <v>42</v>
      </c>
      <c r="B13" s="10" t="s">
        <v>43</v>
      </c>
      <c r="C13" s="11" t="s">
        <v>44</v>
      </c>
      <c r="D13" s="11" t="s">
        <v>44</v>
      </c>
      <c r="E13" s="11" t="s">
        <v>44</v>
      </c>
      <c r="F13" s="33">
        <f>SUM(Table143567[[#This Row],[Proposed Costs  - 
School SIte]:[Proposed Costs - 
Admin Reserve 
(Direct Services)]])</f>
        <v>0</v>
      </c>
      <c r="G13" s="37" t="s">
        <v>45</v>
      </c>
      <c r="H13" s="11" t="s">
        <v>46</v>
      </c>
      <c r="I13" s="33">
        <f>SUM(Table143567[[#This Row],[District Match]:[Community Match]])</f>
        <v>0</v>
      </c>
    </row>
    <row r="14" spans="1:9" ht="30" customHeight="1" x14ac:dyDescent="0.35">
      <c r="A14" s="31" t="s">
        <v>42</v>
      </c>
      <c r="B14" s="10" t="s">
        <v>43</v>
      </c>
      <c r="C14" s="11" t="s">
        <v>44</v>
      </c>
      <c r="D14" s="11" t="s">
        <v>44</v>
      </c>
      <c r="E14" s="11" t="s">
        <v>44</v>
      </c>
      <c r="F14" s="33">
        <f>SUM(Table143567[[#This Row],[Proposed Costs  - 
School SIte]:[Proposed Costs - 
Admin Reserve 
(Direct Services)]])</f>
        <v>0</v>
      </c>
      <c r="G14" s="37" t="s">
        <v>45</v>
      </c>
      <c r="H14" s="11" t="s">
        <v>46</v>
      </c>
      <c r="I14" s="33">
        <f>SUM(Table143567[[#This Row],[District Match]:[Community Match]])</f>
        <v>0</v>
      </c>
    </row>
    <row r="15" spans="1:9" ht="30" customHeight="1" x14ac:dyDescent="0.35">
      <c r="A15" s="31" t="s">
        <v>42</v>
      </c>
      <c r="B15" s="10" t="s">
        <v>43</v>
      </c>
      <c r="C15" s="11" t="s">
        <v>44</v>
      </c>
      <c r="D15" s="11" t="s">
        <v>44</v>
      </c>
      <c r="E15" s="11" t="s">
        <v>44</v>
      </c>
      <c r="F15" s="33">
        <f>SUM(Table143567[[#This Row],[Proposed Costs  - 
School SIte]:[Proposed Costs - 
Admin Reserve 
(Direct Services)]])</f>
        <v>0</v>
      </c>
      <c r="G15" s="37" t="s">
        <v>45</v>
      </c>
      <c r="H15" s="11" t="s">
        <v>46</v>
      </c>
      <c r="I15" s="33">
        <f>SUM(Table143567[[#This Row],[District Match]:[Community Match]])</f>
        <v>0</v>
      </c>
    </row>
    <row r="16" spans="1:9" ht="30" customHeight="1" x14ac:dyDescent="0.35">
      <c r="A16" s="31" t="s">
        <v>42</v>
      </c>
      <c r="B16" s="10" t="s">
        <v>43</v>
      </c>
      <c r="C16" s="11" t="s">
        <v>44</v>
      </c>
      <c r="D16" s="11" t="s">
        <v>44</v>
      </c>
      <c r="E16" s="11" t="s">
        <v>44</v>
      </c>
      <c r="F16" s="33">
        <f>SUM(Table143567[[#This Row],[Proposed Costs  - 
School SIte]:[Proposed Costs - 
Admin Reserve 
(Direct Services)]])</f>
        <v>0</v>
      </c>
      <c r="G16" s="37" t="s">
        <v>45</v>
      </c>
      <c r="H16" s="11" t="s">
        <v>46</v>
      </c>
      <c r="I16" s="33">
        <f>SUM(Table143567[[#This Row],[District Match]:[Community Match]])</f>
        <v>0</v>
      </c>
    </row>
    <row r="17" spans="1:9" ht="30" customHeight="1" x14ac:dyDescent="0.35">
      <c r="A17" s="32" t="s">
        <v>13</v>
      </c>
      <c r="B17" s="9" t="s">
        <v>12</v>
      </c>
      <c r="C17" s="12">
        <f t="shared" ref="C17:E17" si="0">SUM(C11:C16)</f>
        <v>0</v>
      </c>
      <c r="D17" s="12">
        <f t="shared" si="0"/>
        <v>0</v>
      </c>
      <c r="E17" s="12">
        <f t="shared" si="0"/>
        <v>0</v>
      </c>
      <c r="F17" s="33">
        <f>SUM(F11:F16)</f>
        <v>0</v>
      </c>
      <c r="G17" s="38">
        <f>SUM(G11:G16)</f>
        <v>0</v>
      </c>
      <c r="H17" s="12">
        <f>SUM(H11:H16)</f>
        <v>0</v>
      </c>
      <c r="I17" s="33">
        <f>SUM(Table143567[[#This Row],[District Match]:[Community Match]])</f>
        <v>0</v>
      </c>
    </row>
    <row r="18" spans="1:9" ht="30" customHeight="1" x14ac:dyDescent="0.35">
      <c r="A18" s="31">
        <v>7000</v>
      </c>
      <c r="B18" s="10" t="s">
        <v>53</v>
      </c>
      <c r="C18" s="11" t="s">
        <v>44</v>
      </c>
      <c r="D18" s="11" t="s">
        <v>44</v>
      </c>
      <c r="E18" s="11" t="s">
        <v>44</v>
      </c>
      <c r="F18" s="33">
        <f>SUM(Table143567[[#This Row],[Proposed Costs  - 
School SIte]:[Proposed Costs - 
Admin Reserve 
(Direct Services)]])</f>
        <v>0</v>
      </c>
      <c r="G18" s="37" t="s">
        <v>45</v>
      </c>
      <c r="H18" s="11" t="s">
        <v>46</v>
      </c>
      <c r="I18" s="33">
        <f>SUM(Table143567[[#This Row],[District Match]:[Community Match]])</f>
        <v>0</v>
      </c>
    </row>
    <row r="19" spans="1:9" ht="30" customHeight="1" x14ac:dyDescent="0.35">
      <c r="A19" s="41" t="s">
        <v>13</v>
      </c>
      <c r="B19" s="42" t="s">
        <v>18</v>
      </c>
      <c r="C19" s="36">
        <f t="shared" ref="C19:E19" si="1">SUM(C17:C18)</f>
        <v>0</v>
      </c>
      <c r="D19" s="36">
        <f t="shared" si="1"/>
        <v>0</v>
      </c>
      <c r="E19" s="36">
        <f t="shared" si="1"/>
        <v>0</v>
      </c>
      <c r="F19" s="43">
        <f>SUM(F17:F18)</f>
        <v>0</v>
      </c>
      <c r="G19" s="44">
        <f>SUM(G17:G18)</f>
        <v>0</v>
      </c>
      <c r="H19" s="36">
        <f t="shared" ref="H19" si="2">SUM(H17:H18)</f>
        <v>0</v>
      </c>
      <c r="I19" s="43">
        <f>SUM(Table143567[[#This Row],[District Match]:[Community Match]])</f>
        <v>0</v>
      </c>
    </row>
    <row r="20" spans="1:9" ht="30" customHeight="1" x14ac:dyDescent="0.35">
      <c r="A20" s="3"/>
    </row>
    <row r="21" spans="1:9" ht="30" customHeight="1" x14ac:dyDescent="0.35">
      <c r="A21" s="3"/>
    </row>
    <row r="22" spans="1:9" ht="30" customHeight="1" x14ac:dyDescent="0.35">
      <c r="A22" s="3"/>
    </row>
  </sheetData>
  <dataValidations count="1">
    <dataValidation allowBlank="1" showErrorMessage="1" sqref="B5:H9" xr:uid="{5215B57D-710F-4D58-BE49-DE757EB757F6}"/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1. Applicant Information</vt:lpstr>
      <vt:lpstr>2. Contact Information</vt:lpstr>
      <vt:lpstr>3. Budget Summary</vt:lpstr>
      <vt:lpstr>4. Year 1</vt:lpstr>
      <vt:lpstr>5. Year 2</vt:lpstr>
      <vt:lpstr>6. Year 3</vt:lpstr>
      <vt:lpstr>7. Year 4</vt:lpstr>
      <vt:lpstr>8. Year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Att2-23: CCSPP Budget (CA Dept of Education)</dc:title>
  <dc:subject>California Community Schools Partnership Program (CCSPP) Implementation Grant Cohort 3 Project Budget for 2024-29.</dc:subject>
  <dc:creator/>
  <cp:lastModifiedBy/>
  <dcterms:created xsi:type="dcterms:W3CDTF">2023-11-08T20:21:08Z</dcterms:created>
  <dcterms:modified xsi:type="dcterms:W3CDTF">2023-11-08T20:21:55Z</dcterms:modified>
</cp:coreProperties>
</file>